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192.168.150.240\閲覧\002　社員用書式\007　経理部\"/>
    </mc:Choice>
  </mc:AlternateContent>
  <xr:revisionPtr revIDLastSave="0" documentId="13_ncr:1_{26689381-50C7-4B69-A8F2-1D3E44A8EE7B}" xr6:coauthVersionLast="47" xr6:coauthVersionMax="47" xr10:uidLastSave="{00000000-0000-0000-0000-000000000000}"/>
  <workbookProtection workbookAlgorithmName="SHA-512" workbookHashValue="cgBaF5lGAtFjH0IeoWxherFOh2CUFf0SHuE6oGnM0CMDBE7HZF5rgtmf63NgJ8kvNBZ53erKcwU2iw+BxbY2Eg==" workbookSaltValue="8MDoyFHkz10uz3nObhhTNg==" workbookSpinCount="100000" lockStructure="1"/>
  <bookViews>
    <workbookView xWindow="-120" yWindow="-120" windowWidth="29040" windowHeight="15720" xr2:uid="{83704789-28B0-40A1-82F4-3FC20A48067D}"/>
  </bookViews>
  <sheets>
    <sheet name="請求書" sheetId="1" r:id="rId1"/>
    <sheet name="契約外（内訳明細）2頁" sheetId="3" r:id="rId2"/>
    <sheet name="契約外（内訳明細）3頁" sheetId="4" r:id="rId3"/>
    <sheet name="承諾書" sheetId="7" r:id="rId4"/>
    <sheet name="自由ｼｰﾄ" sheetId="8" r:id="rId5"/>
    <sheet name="データ" sheetId="5" state="hidden" r:id="rId6"/>
  </sheets>
  <definedNames>
    <definedName name="_xlnm.Print_Area" localSheetId="1">'契約外（内訳明細）2頁'!$A$1:$V$46</definedName>
    <definedName name="_xlnm.Print_Area" localSheetId="2">'契約外（内訳明細）3頁'!$A$1:$V$46</definedName>
    <definedName name="_xlnm.Print_Area" localSheetId="3">承諾書!$A$1:$J$38</definedName>
    <definedName name="_xlnm.Print_Area" localSheetId="0">請求書!$A$1:$X$47</definedName>
    <definedName name="_xlnm.Print_Titles" localSheetId="1">'契約外（内訳明細）2頁'!$1:$43</definedName>
    <definedName name="_xlnm.Print_Titles" localSheetId="2">'契約外（内訳明細）3頁'!$1:$43</definedName>
    <definedName name="_xlnm.Print_Titles" localSheetId="0">請求書!$1:$42</definedName>
    <definedName name="印刷範囲">請求書!$A$1:$V$41</definedName>
    <definedName name="契約順">請求書!$K$14,請求書!$Q$12,請求書!$AC$14,請求書!$F$14</definedName>
    <definedName name="出来高">請求書!$AB$14:$AD$33</definedName>
    <definedName name="入力順">請求書!$P$3,請求書!$O$4,請求書!$O$6,請求書!$O$7,請求書!$O$8,請求書!$O$9,請求書!$O$10,請求書!$D$8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5" i="1" l="1"/>
  <c r="N43" i="1"/>
  <c r="H9" i="7"/>
  <c r="H8" i="7"/>
  <c r="H7" i="7"/>
  <c r="R3" i="4"/>
  <c r="Q42" i="4" s="1"/>
  <c r="E4" i="5" s="1"/>
  <c r="A4" i="7"/>
  <c r="E12" i="1"/>
  <c r="G29" i="7"/>
  <c r="F29" i="7"/>
  <c r="I29" i="7" s="1"/>
  <c r="C42" i="3"/>
  <c r="C42" i="4"/>
  <c r="M1" i="4"/>
  <c r="G1" i="4"/>
  <c r="E1" i="4"/>
  <c r="M1" i="3"/>
  <c r="E19" i="1"/>
  <c r="M14" i="1"/>
  <c r="I4" i="5"/>
  <c r="I5" i="5"/>
  <c r="I6" i="5"/>
  <c r="V45" i="4"/>
  <c r="V46" i="4"/>
  <c r="V44" i="4"/>
  <c r="V45" i="3"/>
  <c r="V46" i="3"/>
  <c r="V44" i="3"/>
  <c r="AD14" i="1"/>
  <c r="AD15" i="1" s="1"/>
  <c r="AD16" i="1" s="1"/>
  <c r="AD19" i="1"/>
  <c r="AD20" i="1" s="1"/>
  <c r="V47" i="1"/>
  <c r="E1" i="3"/>
  <c r="G1" i="3"/>
  <c r="R5" i="3"/>
  <c r="R6" i="3"/>
  <c r="R7" i="3"/>
  <c r="R8" i="3"/>
  <c r="R9" i="3"/>
  <c r="R10" i="3"/>
  <c r="R11" i="3"/>
  <c r="R12" i="3"/>
  <c r="R13" i="3"/>
  <c r="R14" i="3"/>
  <c r="R15" i="3"/>
  <c r="R16" i="3"/>
  <c r="R17" i="3"/>
  <c r="C13" i="7"/>
  <c r="R6" i="4"/>
  <c r="R4" i="4"/>
  <c r="Q43" i="4" s="1"/>
  <c r="R4" i="3"/>
  <c r="W30" i="1"/>
  <c r="W31" i="1"/>
  <c r="W29" i="1"/>
  <c r="I23" i="7"/>
  <c r="I19" i="7"/>
  <c r="I22" i="7"/>
  <c r="I20" i="7"/>
  <c r="I21" i="7"/>
  <c r="I28" i="7"/>
  <c r="I24" i="7"/>
  <c r="I25" i="7"/>
  <c r="I26" i="7"/>
  <c r="I27" i="7"/>
  <c r="F31" i="7"/>
  <c r="F30" i="7"/>
  <c r="R5" i="4"/>
  <c r="R7" i="4"/>
  <c r="R8" i="4"/>
  <c r="R9" i="4"/>
  <c r="R10" i="4"/>
  <c r="R11" i="4"/>
  <c r="R12" i="4"/>
  <c r="R13" i="4"/>
  <c r="R14" i="4"/>
  <c r="R15" i="4"/>
  <c r="R16" i="4"/>
  <c r="R17" i="4"/>
  <c r="R18" i="4"/>
  <c r="R19" i="4"/>
  <c r="R20" i="4"/>
  <c r="R21" i="4"/>
  <c r="R22" i="4"/>
  <c r="R23" i="4"/>
  <c r="R24" i="4"/>
  <c r="R25" i="4"/>
  <c r="R26" i="4"/>
  <c r="R27" i="4"/>
  <c r="R28" i="4"/>
  <c r="R29" i="4"/>
  <c r="R30" i="4"/>
  <c r="R31" i="4"/>
  <c r="R32" i="4"/>
  <c r="R33" i="4"/>
  <c r="R34" i="4"/>
  <c r="R35" i="4"/>
  <c r="R36" i="4"/>
  <c r="R37" i="4"/>
  <c r="R38" i="4"/>
  <c r="R39" i="4"/>
  <c r="I17" i="7" l="1"/>
  <c r="E5" i="5"/>
  <c r="Q41" i="4"/>
  <c r="E3" i="5" s="1"/>
  <c r="AD21" i="1"/>
  <c r="AB19" i="1"/>
  <c r="AD17" i="1"/>
  <c r="AB15" i="1" s="1"/>
  <c r="AB14" i="1"/>
  <c r="W14" i="1" s="1"/>
  <c r="I18" i="7"/>
  <c r="I30" i="7"/>
  <c r="G30" i="7"/>
  <c r="T33" i="1"/>
  <c r="P37" i="1"/>
  <c r="P36" i="1"/>
  <c r="P35" i="1"/>
  <c r="B8" i="5"/>
  <c r="R18" i="3"/>
  <c r="R19" i="3"/>
  <c r="R20" i="3"/>
  <c r="R21" i="3"/>
  <c r="R22" i="3"/>
  <c r="R23" i="3"/>
  <c r="R24" i="3"/>
  <c r="R25" i="3"/>
  <c r="R26" i="3"/>
  <c r="R27" i="3"/>
  <c r="R28" i="3"/>
  <c r="R29" i="3"/>
  <c r="R30" i="3"/>
  <c r="R31" i="3"/>
  <c r="R32" i="3"/>
  <c r="R33" i="3"/>
  <c r="R34" i="3"/>
  <c r="R35" i="3"/>
  <c r="R36" i="3"/>
  <c r="R37" i="3"/>
  <c r="R38" i="3"/>
  <c r="R39" i="3"/>
  <c r="Q14" i="1"/>
  <c r="R3" i="3"/>
  <c r="Q43" i="3" s="1"/>
  <c r="R22" i="1"/>
  <c r="R23" i="1"/>
  <c r="R24" i="1"/>
  <c r="R25" i="1"/>
  <c r="R26" i="1"/>
  <c r="R27" i="1"/>
  <c r="R21" i="1"/>
  <c r="I31" i="7" l="1"/>
  <c r="I32" i="7" s="1"/>
  <c r="I33" i="1" s="1"/>
  <c r="D5" i="5"/>
  <c r="X29" i="1"/>
  <c r="C3" i="5" s="1"/>
  <c r="Q42" i="3"/>
  <c r="D4" i="5" s="1"/>
  <c r="Y30" i="1"/>
  <c r="X30" i="1"/>
  <c r="C4" i="5" s="1"/>
  <c r="Y31" i="1"/>
  <c r="X31" i="1"/>
  <c r="C5" i="5" s="1"/>
  <c r="W15" i="1"/>
  <c r="W16" i="1"/>
  <c r="AD22" i="1"/>
  <c r="AD18" i="1"/>
  <c r="AB18" i="1" s="1"/>
  <c r="Q41" i="3"/>
  <c r="D3" i="5" s="1"/>
  <c r="E6" i="5"/>
  <c r="D6" i="5" l="1"/>
  <c r="AD23" i="1"/>
  <c r="AB20" i="1"/>
  <c r="F4" i="5"/>
  <c r="G4" i="5" s="1"/>
  <c r="F5" i="5"/>
  <c r="AB16" i="1"/>
  <c r="F15" i="1" s="1"/>
  <c r="AB17" i="1"/>
  <c r="R40" i="1"/>
  <c r="H5" i="5" l="1"/>
  <c r="G31" i="1"/>
  <c r="AB21" i="1"/>
  <c r="AB22" i="1"/>
  <c r="F3" i="5"/>
  <c r="R37" i="1" l="1"/>
  <c r="P31" i="1"/>
  <c r="H4" i="5"/>
  <c r="L30" i="1"/>
  <c r="G3" i="5"/>
  <c r="L29" i="1" s="1"/>
  <c r="G29" i="1"/>
  <c r="AB23" i="1"/>
  <c r="F16" i="1" s="1"/>
  <c r="R36" i="1" l="1"/>
  <c r="P30" i="1"/>
  <c r="H3" i="5"/>
  <c r="P29" i="1" s="1"/>
  <c r="K15" i="1"/>
  <c r="M15" i="1" l="1"/>
  <c r="Q15" i="1" s="1"/>
  <c r="C2" i="5" l="1"/>
  <c r="F17" i="1"/>
  <c r="K17" i="1" l="1"/>
  <c r="K16" i="1"/>
  <c r="M16" i="1" s="1"/>
  <c r="M17" i="1" s="1"/>
  <c r="C6" i="5"/>
  <c r="F2" i="5"/>
  <c r="F6" i="5" s="1"/>
  <c r="R39" i="1" s="1"/>
  <c r="Q16" i="1" l="1"/>
  <c r="I2" i="5" l="1"/>
  <c r="Q17" i="1"/>
  <c r="I3" i="5" s="1"/>
  <c r="G2" i="5"/>
  <c r="G6" i="5" s="1"/>
  <c r="H2" i="5"/>
  <c r="H6" i="5" s="1"/>
  <c r="R38" i="1" s="1"/>
  <c r="R41" i="1" s="1"/>
  <c r="R3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morita32</author>
  </authors>
  <commentList>
    <comment ref="S2" authorId="0" shapeId="0" xr:uid="{1A422224-95DB-49F5-BF18-969F16A54AD2}">
      <text>
        <r>
          <rPr>
            <sz val="10"/>
            <color indexed="81"/>
            <rFont val="HGｺﾞｼｯｸM"/>
            <family val="3"/>
            <charset val="128"/>
          </rPr>
          <t>9月20日締めの請求の場合
（入力例）</t>
        </r>
        <r>
          <rPr>
            <sz val="10"/>
            <color indexed="10"/>
            <rFont val="HGｺﾞｼｯｸM"/>
            <family val="3"/>
            <charset val="128"/>
          </rPr>
          <t>9/20</t>
        </r>
        <r>
          <rPr>
            <sz val="10"/>
            <color indexed="81"/>
            <rFont val="HGｺﾞｼｯｸM"/>
            <family val="3"/>
            <charset val="128"/>
          </rPr>
          <t>と入力して頂ければ西暦は自動で表示されます。</t>
        </r>
      </text>
    </comment>
    <comment ref="D8" authorId="0" shapeId="0" xr:uid="{4EAC540D-BD52-4313-ADBE-FF4EE43BF928}">
      <text>
        <r>
          <rPr>
            <sz val="9"/>
            <color indexed="81"/>
            <rFont val="MS P ゴシック"/>
            <family val="3"/>
            <charset val="128"/>
          </rPr>
          <t>工事コード及び工事名は、弊社ご担当者にご確認下さい</t>
        </r>
      </text>
    </comment>
    <comment ref="Q10" authorId="0" shapeId="0" xr:uid="{73E41F24-BB26-432B-B411-59D650CF0E69}">
      <text>
        <r>
          <rPr>
            <sz val="10"/>
            <color indexed="81"/>
            <rFont val="HGｺﾞｼｯｸM"/>
            <family val="3"/>
            <charset val="128"/>
          </rPr>
          <t>登録番号＝2023年10月より開始される適格請求書等保存方式に基づき税務署から交付される番号(Ｔから始まる番号）
登録をされていない場合は、”なし”と入力して下さい。</t>
        </r>
      </text>
    </comment>
    <comment ref="F14" authorId="0" shapeId="0" xr:uid="{827E1DBA-5C9D-49D8-8005-385F379B3854}">
      <text>
        <r>
          <rPr>
            <sz val="9"/>
            <color indexed="81"/>
            <rFont val="MS P ゴシック"/>
            <family val="3"/>
            <charset val="128"/>
          </rPr>
          <t>入力される場合は、契約用に☑を付けてください</t>
        </r>
      </text>
    </comment>
    <comment ref="A21" authorId="0" shapeId="0" xr:uid="{27611AA8-C475-4E75-91D0-5543E2FAF30D}">
      <text>
        <r>
          <rPr>
            <sz val="8"/>
            <color indexed="81"/>
            <rFont val="HGPｺﾞｼｯｸM"/>
            <family val="3"/>
            <charset val="128"/>
          </rPr>
          <t>契約外でご請求される場合、必ず月日欄のご入力をして下さい。</t>
        </r>
        <r>
          <rPr>
            <sz val="6"/>
            <color indexed="81"/>
            <rFont val="AR P明朝体L04"/>
            <family val="1"/>
            <charset val="128"/>
          </rPr>
          <t xml:space="preserve">
</t>
        </r>
      </text>
    </comment>
    <comment ref="D21" authorId="0" shapeId="0" xr:uid="{4C6E337E-AFB8-4F01-9305-080660020E32}">
      <text>
        <r>
          <rPr>
            <sz val="9"/>
            <color indexed="81"/>
            <rFont val="MS P ゴシック"/>
            <family val="3"/>
            <charset val="128"/>
          </rPr>
          <t>Ａ.</t>
        </r>
        <r>
          <rPr>
            <sz val="9"/>
            <color indexed="10"/>
            <rFont val="MS P ゴシック"/>
            <family val="3"/>
            <charset val="128"/>
          </rPr>
          <t>貴社専用の請求書</t>
        </r>
        <r>
          <rPr>
            <sz val="9"/>
            <color indexed="81"/>
            <rFont val="MS P ゴシック"/>
            <family val="3"/>
            <charset val="128"/>
          </rPr>
          <t>を</t>
        </r>
        <r>
          <rPr>
            <sz val="9"/>
            <color indexed="10"/>
            <rFont val="MS P ゴシック"/>
            <family val="3"/>
            <charset val="128"/>
          </rPr>
          <t xml:space="preserve">添付をする場合
</t>
        </r>
        <r>
          <rPr>
            <sz val="9"/>
            <color indexed="8"/>
            <rFont val="MS P ゴシック"/>
            <family val="3"/>
            <charset val="128"/>
          </rPr>
          <t>　1.名称/規格に</t>
        </r>
        <r>
          <rPr>
            <sz val="9"/>
            <color indexed="10"/>
            <rFont val="MS P ゴシック"/>
            <family val="3"/>
            <charset val="128"/>
          </rPr>
          <t>「別紙明細」と記入</t>
        </r>
        <r>
          <rPr>
            <sz val="9"/>
            <color indexed="81"/>
            <rFont val="MS P ゴシック"/>
            <family val="3"/>
            <charset val="128"/>
          </rPr>
          <t xml:space="preserve">
　2.貴社専用の請求書で消費税が違うとき時は、
　　1）税区分欄に「</t>
        </r>
        <r>
          <rPr>
            <sz val="9"/>
            <color indexed="10"/>
            <rFont val="MS P ゴシック"/>
            <family val="3"/>
            <charset val="128"/>
          </rPr>
          <t>8％</t>
        </r>
        <r>
          <rPr>
            <sz val="9"/>
            <color indexed="81"/>
            <rFont val="MS P ゴシック"/>
            <family val="3"/>
            <charset val="128"/>
          </rPr>
          <t>」か「</t>
        </r>
        <r>
          <rPr>
            <sz val="9"/>
            <color indexed="10"/>
            <rFont val="MS P ゴシック"/>
            <family val="3"/>
            <charset val="128"/>
          </rPr>
          <t>非課税</t>
        </r>
        <r>
          <rPr>
            <sz val="9"/>
            <color indexed="81"/>
            <rFont val="MS P ゴシック"/>
            <family val="3"/>
            <charset val="128"/>
          </rPr>
          <t>」を選択、</t>
        </r>
        <r>
          <rPr>
            <sz val="9"/>
            <color indexed="10"/>
            <rFont val="MS P ゴシック"/>
            <family val="3"/>
            <charset val="128"/>
          </rPr>
          <t>10％の時は空欄</t>
        </r>
        <r>
          <rPr>
            <sz val="9"/>
            <color indexed="81"/>
            <rFont val="MS P ゴシック"/>
            <family val="3"/>
            <charset val="128"/>
          </rPr>
          <t xml:space="preserve">
</t>
        </r>
        <r>
          <rPr>
            <b/>
            <sz val="9"/>
            <color indexed="81"/>
            <rFont val="MS P ゴシック"/>
            <family val="3"/>
            <charset val="128"/>
          </rPr>
          <t xml:space="preserve">
</t>
        </r>
      </text>
    </comment>
    <comment ref="V21" authorId="0" shapeId="0" xr:uid="{34EFA0CC-4510-4E97-800E-75D2B7DA7979}">
      <text>
        <r>
          <rPr>
            <sz val="8"/>
            <color indexed="81"/>
            <rFont val="MS P ゴシック"/>
            <family val="3"/>
            <charset val="128"/>
          </rPr>
          <t>消費税が</t>
        </r>
        <r>
          <rPr>
            <sz val="8"/>
            <color indexed="10"/>
            <rFont val="MS P ゴシック"/>
            <family val="3"/>
            <charset val="128"/>
          </rPr>
          <t>8％と非課税</t>
        </r>
        <r>
          <rPr>
            <sz val="8"/>
            <color indexed="81"/>
            <rFont val="MS P ゴシック"/>
            <family val="3"/>
            <charset val="128"/>
          </rPr>
          <t>の場合のみ選択して下さい。
消費税が</t>
        </r>
        <r>
          <rPr>
            <sz val="8"/>
            <color indexed="10"/>
            <rFont val="MS P ゴシック"/>
            <family val="3"/>
            <charset val="128"/>
          </rPr>
          <t>10％の場合は、空欄</t>
        </r>
        <r>
          <rPr>
            <sz val="8"/>
            <color indexed="81"/>
            <rFont val="MS P ゴシック"/>
            <family val="3"/>
            <charset val="128"/>
          </rPr>
          <t>でお願い致します。</t>
        </r>
      </text>
    </comment>
    <comment ref="D27" authorId="0" shapeId="0" xr:uid="{7FDF078D-7553-4235-8318-8E050C64BB98}">
      <text>
        <r>
          <rPr>
            <sz val="9"/>
            <color indexed="81"/>
            <rFont val="MS P ゴシック"/>
            <family val="3"/>
            <charset val="128"/>
          </rPr>
          <t>続きは「</t>
        </r>
        <r>
          <rPr>
            <sz val="9"/>
            <color indexed="10"/>
            <rFont val="MS P ゴシック"/>
            <family val="3"/>
            <charset val="128"/>
          </rPr>
          <t>契約外（内訳明細）2頁</t>
        </r>
        <r>
          <rPr>
            <sz val="9"/>
            <color indexed="81"/>
            <rFont val="MS P ゴシック"/>
            <family val="3"/>
            <charset val="128"/>
          </rPr>
          <t>」</t>
        </r>
        <r>
          <rPr>
            <sz val="9"/>
            <color indexed="10"/>
            <rFont val="MS P ゴシック"/>
            <family val="3"/>
            <charset val="128"/>
          </rPr>
          <t>シート</t>
        </r>
        <r>
          <rPr>
            <sz val="9"/>
            <color indexed="81"/>
            <rFont val="MS P ゴシック"/>
            <family val="3"/>
            <charset val="128"/>
          </rPr>
          <t>に入力して下さい。</t>
        </r>
      </text>
    </comment>
    <comment ref="I33" authorId="0" shapeId="0" xr:uid="{0F465414-F5D2-43FF-B32E-49C218AFD9CC}">
      <text>
        <r>
          <rPr>
            <b/>
            <sz val="9"/>
            <color indexed="81"/>
            <rFont val="MS P ゴシック"/>
            <family val="3"/>
            <charset val="128"/>
          </rPr>
          <t>承諾書の税込金額を入力して下さい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morita32</author>
  </authors>
  <commentList>
    <comment ref="V3" authorId="0" shapeId="0" xr:uid="{4156C26E-BBE1-451C-9F45-91039F426AE7}">
      <text>
        <r>
          <rPr>
            <b/>
            <sz val="9"/>
            <color indexed="81"/>
            <rFont val="MS P ゴシック"/>
            <family val="3"/>
            <charset val="128"/>
          </rPr>
          <t>消費税が</t>
        </r>
        <r>
          <rPr>
            <b/>
            <sz val="9"/>
            <color indexed="10"/>
            <rFont val="MS P ゴシック"/>
            <family val="3"/>
            <charset val="128"/>
          </rPr>
          <t>8％</t>
        </r>
        <r>
          <rPr>
            <b/>
            <sz val="9"/>
            <color indexed="81"/>
            <rFont val="MS P ゴシック"/>
            <family val="3"/>
            <charset val="128"/>
          </rPr>
          <t>と</t>
        </r>
        <r>
          <rPr>
            <b/>
            <sz val="9"/>
            <color indexed="10"/>
            <rFont val="MS P ゴシック"/>
            <family val="3"/>
            <charset val="128"/>
          </rPr>
          <t>非課税</t>
        </r>
        <r>
          <rPr>
            <b/>
            <sz val="9"/>
            <color indexed="81"/>
            <rFont val="MS P ゴシック"/>
            <family val="3"/>
            <charset val="128"/>
          </rPr>
          <t>の場合</t>
        </r>
        <r>
          <rPr>
            <b/>
            <sz val="9"/>
            <color indexed="10"/>
            <rFont val="MS P ゴシック"/>
            <family val="3"/>
            <charset val="128"/>
          </rPr>
          <t>のみ選択</t>
        </r>
        <r>
          <rPr>
            <b/>
            <sz val="9"/>
            <color indexed="81"/>
            <rFont val="MS P ゴシック"/>
            <family val="3"/>
            <charset val="128"/>
          </rPr>
          <t>して下さい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morita32</author>
  </authors>
  <commentList>
    <comment ref="V3" authorId="0" shapeId="0" xr:uid="{51F96FC7-2573-4FC6-8CAF-552B26BD69BD}">
      <text>
        <r>
          <rPr>
            <b/>
            <sz val="9"/>
            <color indexed="81"/>
            <rFont val="MS P ゴシック"/>
            <family val="3"/>
            <charset val="128"/>
          </rPr>
          <t>消費税が</t>
        </r>
        <r>
          <rPr>
            <b/>
            <sz val="9"/>
            <color indexed="10"/>
            <rFont val="MS P ゴシック"/>
            <family val="3"/>
            <charset val="128"/>
          </rPr>
          <t>8％</t>
        </r>
        <r>
          <rPr>
            <b/>
            <sz val="9"/>
            <color indexed="81"/>
            <rFont val="MS P ゴシック"/>
            <family val="3"/>
            <charset val="128"/>
          </rPr>
          <t>と</t>
        </r>
        <r>
          <rPr>
            <b/>
            <sz val="9"/>
            <color indexed="10"/>
            <rFont val="MS P ゴシック"/>
            <family val="3"/>
            <charset val="128"/>
          </rPr>
          <t>非課税</t>
        </r>
        <r>
          <rPr>
            <b/>
            <sz val="9"/>
            <color indexed="81"/>
            <rFont val="MS P ゴシック"/>
            <family val="3"/>
            <charset val="128"/>
          </rPr>
          <t>の場合</t>
        </r>
        <r>
          <rPr>
            <b/>
            <sz val="9"/>
            <color indexed="10"/>
            <rFont val="MS P ゴシック"/>
            <family val="3"/>
            <charset val="128"/>
          </rPr>
          <t>のみ選択</t>
        </r>
        <r>
          <rPr>
            <b/>
            <sz val="9"/>
            <color indexed="81"/>
            <rFont val="MS P ゴシック"/>
            <family val="3"/>
            <charset val="128"/>
          </rPr>
          <t>して下さい</t>
        </r>
      </text>
    </comment>
  </commentList>
</comments>
</file>

<file path=xl/sharedStrings.xml><?xml version="1.0" encoding="utf-8"?>
<sst xmlns="http://schemas.openxmlformats.org/spreadsheetml/2006/main" count="172" uniqueCount="132">
  <si>
    <t>会社名</t>
    <rPh sb="0" eb="2">
      <t>カイシャ</t>
    </rPh>
    <rPh sb="2" eb="3">
      <t>メイ</t>
    </rPh>
    <phoneticPr fontId="2"/>
  </si>
  <si>
    <t>代表者名</t>
    <rPh sb="0" eb="3">
      <t>ダイヒョウシャ</t>
    </rPh>
    <rPh sb="3" eb="4">
      <t>メイ</t>
    </rPh>
    <phoneticPr fontId="2"/>
  </si>
  <si>
    <t>住所</t>
    <rPh sb="0" eb="2">
      <t>ジュウショ</t>
    </rPh>
    <phoneticPr fontId="2"/>
  </si>
  <si>
    <t>登録番号</t>
    <rPh sb="0" eb="2">
      <t>トウロク</t>
    </rPh>
    <rPh sb="2" eb="4">
      <t>バンゴウ</t>
    </rPh>
    <phoneticPr fontId="2"/>
  </si>
  <si>
    <t>請　　求　　書</t>
    <rPh sb="0" eb="1">
      <t>ショウ</t>
    </rPh>
    <rPh sb="3" eb="4">
      <t>モトム</t>
    </rPh>
    <rPh sb="6" eb="7">
      <t>ショ</t>
    </rPh>
    <phoneticPr fontId="2"/>
  </si>
  <si>
    <t>御中</t>
    <rPh sb="0" eb="2">
      <t>オンチュウ</t>
    </rPh>
    <phoneticPr fontId="2"/>
  </si>
  <si>
    <t>請求日</t>
    <rPh sb="0" eb="3">
      <t>セイキュウビ</t>
    </rPh>
    <phoneticPr fontId="2"/>
  </si>
  <si>
    <t>累計出来高</t>
    <rPh sb="0" eb="2">
      <t>ルイケイ</t>
    </rPh>
    <rPh sb="2" eb="5">
      <t>デキダカ</t>
    </rPh>
    <phoneticPr fontId="2"/>
  </si>
  <si>
    <t>契約金額</t>
    <rPh sb="0" eb="2">
      <t>ケイヤク</t>
    </rPh>
    <rPh sb="2" eb="4">
      <t>キンガク</t>
    </rPh>
    <phoneticPr fontId="2"/>
  </si>
  <si>
    <t>工事金額</t>
    <rPh sb="0" eb="2">
      <t>コウジ</t>
    </rPh>
    <rPh sb="2" eb="4">
      <t>キンガク</t>
    </rPh>
    <phoneticPr fontId="2"/>
  </si>
  <si>
    <t>契約金額（税込）</t>
    <rPh sb="0" eb="2">
      <t>ケイヤク</t>
    </rPh>
    <rPh sb="2" eb="4">
      <t>キンガク</t>
    </rPh>
    <rPh sb="5" eb="7">
      <t>ゼイコ</t>
    </rPh>
    <phoneticPr fontId="2"/>
  </si>
  <si>
    <t>　下記の通りご請求申し上げます</t>
    <rPh sb="1" eb="3">
      <t>カキ</t>
    </rPh>
    <rPh sb="4" eb="5">
      <t>トオ</t>
    </rPh>
    <rPh sb="7" eb="9">
      <t>セイキュウ</t>
    </rPh>
    <rPh sb="9" eb="10">
      <t>モウ</t>
    </rPh>
    <rPh sb="11" eb="12">
      <t>ア</t>
    </rPh>
    <phoneticPr fontId="2"/>
  </si>
  <si>
    <t>〒</t>
    <phoneticPr fontId="2"/>
  </si>
  <si>
    <t>金額</t>
    <rPh sb="0" eb="2">
      <t>キンガク</t>
    </rPh>
    <phoneticPr fontId="2"/>
  </si>
  <si>
    <t>単価</t>
    <rPh sb="0" eb="2">
      <t>タンカ</t>
    </rPh>
    <phoneticPr fontId="2"/>
  </si>
  <si>
    <t>数量</t>
    <rPh sb="0" eb="2">
      <t>スウリョウ</t>
    </rPh>
    <phoneticPr fontId="2"/>
  </si>
  <si>
    <t>単位</t>
    <rPh sb="0" eb="2">
      <t>タンイ</t>
    </rPh>
    <phoneticPr fontId="2"/>
  </si>
  <si>
    <t>名称/規格</t>
    <rPh sb="0" eb="2">
      <t>メイショウ</t>
    </rPh>
    <rPh sb="3" eb="5">
      <t>キカク</t>
    </rPh>
    <phoneticPr fontId="2"/>
  </si>
  <si>
    <t>請求金額</t>
    <rPh sb="0" eb="4">
      <t>セイキュウキンガク</t>
    </rPh>
    <phoneticPr fontId="2"/>
  </si>
  <si>
    <t>消費税額</t>
    <rPh sb="0" eb="3">
      <t>ショウヒゼイ</t>
    </rPh>
    <rPh sb="3" eb="4">
      <t>ガク</t>
    </rPh>
    <phoneticPr fontId="2"/>
  </si>
  <si>
    <t>請求金額（税込）</t>
    <rPh sb="0" eb="4">
      <t>セイキュウキンガク</t>
    </rPh>
    <rPh sb="5" eb="7">
      <t>ゼイコ</t>
    </rPh>
    <phoneticPr fontId="2"/>
  </si>
  <si>
    <t>預金種別</t>
    <rPh sb="0" eb="2">
      <t>ヨキン</t>
    </rPh>
    <rPh sb="2" eb="4">
      <t>シュベツ</t>
    </rPh>
    <phoneticPr fontId="2"/>
  </si>
  <si>
    <t>番号</t>
    <rPh sb="0" eb="2">
      <t>バンゴウ</t>
    </rPh>
    <phoneticPr fontId="2"/>
  </si>
  <si>
    <t>非</t>
    <rPh sb="0" eb="1">
      <t>ヒ</t>
    </rPh>
    <phoneticPr fontId="2"/>
  </si>
  <si>
    <t>税区分</t>
    <rPh sb="0" eb="3">
      <t>ゼイクブン</t>
    </rPh>
    <phoneticPr fontId="2"/>
  </si>
  <si>
    <t>㊞</t>
    <phoneticPr fontId="2"/>
  </si>
  <si>
    <t>安全協力金</t>
    <rPh sb="0" eb="2">
      <t>アンゼン</t>
    </rPh>
    <rPh sb="2" eb="5">
      <t>キョウリョクキン</t>
    </rPh>
    <phoneticPr fontId="2"/>
  </si>
  <si>
    <t>支払予定額</t>
    <rPh sb="0" eb="2">
      <t>シハライ</t>
    </rPh>
    <rPh sb="2" eb="4">
      <t>ヨテイ</t>
    </rPh>
    <rPh sb="4" eb="5">
      <t>ガク</t>
    </rPh>
    <phoneticPr fontId="2"/>
  </si>
  <si>
    <t>今回支払予定額</t>
    <rPh sb="0" eb="2">
      <t>コンカイ</t>
    </rPh>
    <rPh sb="2" eb="4">
      <t>シハラ</t>
    </rPh>
    <rPh sb="4" eb="6">
      <t>ヨテイ</t>
    </rPh>
    <rPh sb="6" eb="7">
      <t>ガク</t>
    </rPh>
    <phoneticPr fontId="2"/>
  </si>
  <si>
    <t>相殺あり</t>
    <rPh sb="0" eb="2">
      <t>ソウサイ</t>
    </rPh>
    <phoneticPr fontId="2"/>
  </si>
  <si>
    <t>契約工種</t>
    <rPh sb="0" eb="2">
      <t>ケイヤク</t>
    </rPh>
    <rPh sb="2" eb="4">
      <t>コウシュ</t>
    </rPh>
    <phoneticPr fontId="2"/>
  </si>
  <si>
    <t>請  求  者</t>
    <rPh sb="0" eb="1">
      <t>ショウ</t>
    </rPh>
    <rPh sb="3" eb="4">
      <t>モトム</t>
    </rPh>
    <rPh sb="6" eb="7">
      <t>モノ</t>
    </rPh>
    <phoneticPr fontId="2"/>
  </si>
  <si>
    <t>ＴＥＬ</t>
    <phoneticPr fontId="2"/>
  </si>
  <si>
    <t>ＦＡＸ</t>
    <phoneticPr fontId="2"/>
  </si>
  <si>
    <t>振　込　先</t>
    <rPh sb="0" eb="1">
      <t>シン</t>
    </rPh>
    <rPh sb="2" eb="3">
      <t>コ</t>
    </rPh>
    <rPh sb="4" eb="5">
      <t>サキ</t>
    </rPh>
    <phoneticPr fontId="2"/>
  </si>
  <si>
    <t>契約外</t>
    <rPh sb="0" eb="2">
      <t>ケイヤク</t>
    </rPh>
    <rPh sb="2" eb="3">
      <t>ガイ</t>
    </rPh>
    <phoneticPr fontId="2"/>
  </si>
  <si>
    <t>非課税</t>
    <rPh sb="0" eb="3">
      <t>ヒカゼイ</t>
    </rPh>
    <phoneticPr fontId="2"/>
  </si>
  <si>
    <t>前回迄出来高</t>
    <rPh sb="0" eb="2">
      <t>ゼンカイ</t>
    </rPh>
    <rPh sb="2" eb="3">
      <t>マデ</t>
    </rPh>
    <rPh sb="3" eb="6">
      <t>デキダカ</t>
    </rPh>
    <phoneticPr fontId="2"/>
  </si>
  <si>
    <t>今回出来高</t>
    <rPh sb="0" eb="2">
      <t>コンカイ</t>
    </rPh>
    <rPh sb="2" eb="5">
      <t>デキダカ</t>
    </rPh>
    <phoneticPr fontId="2"/>
  </si>
  <si>
    <t>契約外</t>
    <rPh sb="0" eb="3">
      <t>ケイヤクガイ</t>
    </rPh>
    <phoneticPr fontId="2"/>
  </si>
  <si>
    <t>税込み</t>
    <rPh sb="0" eb="2">
      <t>ゼイコ</t>
    </rPh>
    <phoneticPr fontId="2"/>
  </si>
  <si>
    <t>非</t>
    <rPh sb="0" eb="1">
      <t>ヒ</t>
    </rPh>
    <phoneticPr fontId="2"/>
  </si>
  <si>
    <t>1頁</t>
    <rPh sb="1" eb="2">
      <t>ページ</t>
    </rPh>
    <phoneticPr fontId="2"/>
  </si>
  <si>
    <t>課税のみ</t>
    <rPh sb="0" eb="2">
      <t>カゼイ</t>
    </rPh>
    <phoneticPr fontId="2"/>
  </si>
  <si>
    <t>契約</t>
    <rPh sb="0" eb="2">
      <t>ケイヤク</t>
    </rPh>
    <phoneticPr fontId="2"/>
  </si>
  <si>
    <t>1頁</t>
    <rPh sb="1" eb="2">
      <t>ページ</t>
    </rPh>
    <phoneticPr fontId="2"/>
  </si>
  <si>
    <t>2頁</t>
    <rPh sb="1" eb="2">
      <t>ページ</t>
    </rPh>
    <phoneticPr fontId="2"/>
  </si>
  <si>
    <t>3頁</t>
    <rPh sb="1" eb="2">
      <t>ページ</t>
    </rPh>
    <phoneticPr fontId="2"/>
  </si>
  <si>
    <t>計</t>
    <rPh sb="0" eb="1">
      <t>ケイ</t>
    </rPh>
    <phoneticPr fontId="2"/>
  </si>
  <si>
    <t>内/外</t>
    <rPh sb="0" eb="1">
      <t>ナイ</t>
    </rPh>
    <rPh sb="2" eb="3">
      <t>ソト</t>
    </rPh>
    <phoneticPr fontId="2"/>
  </si>
  <si>
    <t>消費税</t>
    <rPh sb="0" eb="3">
      <t>ショウヒゼイ</t>
    </rPh>
    <phoneticPr fontId="2"/>
  </si>
  <si>
    <t>消費区分</t>
    <rPh sb="0" eb="2">
      <t>ショウヒ</t>
    </rPh>
    <rPh sb="2" eb="4">
      <t>クブン</t>
    </rPh>
    <phoneticPr fontId="2"/>
  </si>
  <si>
    <t>No</t>
    <phoneticPr fontId="2"/>
  </si>
  <si>
    <t>書類名</t>
    <rPh sb="0" eb="3">
      <t>ショルイメイ</t>
    </rPh>
    <phoneticPr fontId="2"/>
  </si>
  <si>
    <t>①</t>
    <phoneticPr fontId="2"/>
  </si>
  <si>
    <t>②</t>
    <phoneticPr fontId="2"/>
  </si>
  <si>
    <t>契約用</t>
    <rPh sb="0" eb="1">
      <t>チギリ</t>
    </rPh>
    <rPh sb="1" eb="2">
      <t>ヤク</t>
    </rPh>
    <rPh sb="2" eb="3">
      <t>ヨウ</t>
    </rPh>
    <phoneticPr fontId="2"/>
  </si>
  <si>
    <t>安全協力会費</t>
    <rPh sb="0" eb="2">
      <t>アンゼン</t>
    </rPh>
    <rPh sb="2" eb="5">
      <t>キョウリョクカイ</t>
    </rPh>
    <rPh sb="5" eb="6">
      <t>ヒ</t>
    </rPh>
    <phoneticPr fontId="2"/>
  </si>
  <si>
    <t>その他控除額</t>
    <rPh sb="2" eb="3">
      <t>タ</t>
    </rPh>
    <rPh sb="3" eb="5">
      <t>コウジョ</t>
    </rPh>
    <rPh sb="5" eb="6">
      <t>ガク</t>
    </rPh>
    <phoneticPr fontId="2"/>
  </si>
  <si>
    <t>支払総額</t>
    <rPh sb="0" eb="2">
      <t>シハラ</t>
    </rPh>
    <rPh sb="2" eb="4">
      <t>ソウガク</t>
    </rPh>
    <phoneticPr fontId="2"/>
  </si>
  <si>
    <t>その他控除額</t>
    <rPh sb="2" eb="3">
      <t>タ</t>
    </rPh>
    <rPh sb="3" eb="6">
      <t>コウジョガク</t>
    </rPh>
    <phoneticPr fontId="2"/>
  </si>
  <si>
    <t>③</t>
    <phoneticPr fontId="2"/>
  </si>
  <si>
    <t>口座名義</t>
    <rPh sb="0" eb="4">
      <t>コウザメイギ</t>
    </rPh>
    <phoneticPr fontId="2"/>
  </si>
  <si>
    <t>承認者</t>
    <rPh sb="0" eb="2">
      <t>ショウニン</t>
    </rPh>
    <rPh sb="2" eb="3">
      <t>シャ</t>
    </rPh>
    <phoneticPr fontId="2"/>
  </si>
  <si>
    <t>　※別紙承諾書を添付</t>
    <phoneticPr fontId="2"/>
  </si>
  <si>
    <t>承　諾　書</t>
    <rPh sb="0" eb="1">
      <t>ショウ</t>
    </rPh>
    <rPh sb="2" eb="3">
      <t>ダク</t>
    </rPh>
    <rPh sb="4" eb="5">
      <t>ショ</t>
    </rPh>
    <phoneticPr fontId="2"/>
  </si>
  <si>
    <t>工事名：</t>
    <rPh sb="0" eb="2">
      <t>コウジ</t>
    </rPh>
    <rPh sb="2" eb="3">
      <t>メイ</t>
    </rPh>
    <phoneticPr fontId="2"/>
  </si>
  <si>
    <t>上記現場において下記の内容が工事代金支払時に相殺される事を承諾します。</t>
    <rPh sb="0" eb="2">
      <t>ジョウキ</t>
    </rPh>
    <rPh sb="2" eb="4">
      <t>ゲンバ</t>
    </rPh>
    <rPh sb="8" eb="10">
      <t>カキ</t>
    </rPh>
    <rPh sb="11" eb="13">
      <t>ナイヨウ</t>
    </rPh>
    <rPh sb="14" eb="16">
      <t>コウジ</t>
    </rPh>
    <rPh sb="16" eb="18">
      <t>ダイキン</t>
    </rPh>
    <rPh sb="18" eb="20">
      <t>シハラ</t>
    </rPh>
    <rPh sb="20" eb="21">
      <t>ジ</t>
    </rPh>
    <rPh sb="22" eb="24">
      <t>ソウサイ</t>
    </rPh>
    <rPh sb="27" eb="28">
      <t>コト</t>
    </rPh>
    <rPh sb="29" eb="31">
      <t>ショウダク</t>
    </rPh>
    <phoneticPr fontId="2"/>
  </si>
  <si>
    <t>備考欄</t>
    <rPh sb="0" eb="2">
      <t>ビコウ</t>
    </rPh>
    <rPh sb="2" eb="3">
      <t>ラン</t>
    </rPh>
    <phoneticPr fontId="2"/>
  </si>
  <si>
    <t>発注者</t>
    <rPh sb="0" eb="3">
      <t>ハッチュウシャ</t>
    </rPh>
    <phoneticPr fontId="2"/>
  </si>
  <si>
    <t>住　　　所：</t>
    <rPh sb="0" eb="1">
      <t>ジュウ</t>
    </rPh>
    <rPh sb="4" eb="5">
      <t>ショ</t>
    </rPh>
    <phoneticPr fontId="2"/>
  </si>
  <si>
    <t>会　社　名：</t>
    <rPh sb="0" eb="1">
      <t>カイ</t>
    </rPh>
    <rPh sb="2" eb="3">
      <t>シャ</t>
    </rPh>
    <rPh sb="4" eb="5">
      <t>メイ</t>
    </rPh>
    <phoneticPr fontId="2"/>
  </si>
  <si>
    <t>現場担当者：</t>
    <rPh sb="0" eb="2">
      <t>ゲンバ</t>
    </rPh>
    <rPh sb="2" eb="5">
      <t>タントウシャ</t>
    </rPh>
    <phoneticPr fontId="2"/>
  </si>
  <si>
    <t>代表者氏名：</t>
    <rPh sb="0" eb="3">
      <t>ダイヒョウシャ</t>
    </rPh>
    <rPh sb="3" eb="5">
      <t>シメイ</t>
    </rPh>
    <phoneticPr fontId="2"/>
  </si>
  <si>
    <t>税込金額</t>
    <rPh sb="0" eb="2">
      <t>ゼイコ</t>
    </rPh>
    <rPh sb="2" eb="4">
      <t>キンガク</t>
    </rPh>
    <phoneticPr fontId="2"/>
  </si>
  <si>
    <t>金　　額</t>
    <rPh sb="0" eb="1">
      <t>キン</t>
    </rPh>
    <rPh sb="3" eb="4">
      <t>ガク</t>
    </rPh>
    <phoneticPr fontId="2"/>
  </si>
  <si>
    <t>内　　訳</t>
    <rPh sb="0" eb="1">
      <t>ウチ</t>
    </rPh>
    <rPh sb="3" eb="4">
      <t>ヤク</t>
    </rPh>
    <phoneticPr fontId="2"/>
  </si>
  <si>
    <t>2頁　計</t>
    <rPh sb="1" eb="2">
      <t>ページ</t>
    </rPh>
    <rPh sb="3" eb="4">
      <t>ケイ</t>
    </rPh>
    <phoneticPr fontId="2"/>
  </si>
  <si>
    <t>請求金額</t>
    <phoneticPr fontId="2"/>
  </si>
  <si>
    <t>　　　　　　　　　　</t>
    <phoneticPr fontId="2"/>
  </si>
  <si>
    <t>（契約外分）</t>
    <phoneticPr fontId="2"/>
  </si>
  <si>
    <t>㊞</t>
    <phoneticPr fontId="2"/>
  </si>
  <si>
    <t>請負者</t>
    <rPh sb="0" eb="2">
      <t>ウケオイ</t>
    </rPh>
    <rPh sb="2" eb="3">
      <t>シャ</t>
    </rPh>
    <phoneticPr fontId="2"/>
  </si>
  <si>
    <t>※原本は請負者の請求書と一緒に経理に提出</t>
    <phoneticPr fontId="2"/>
  </si>
  <si>
    <t>※本書のコピーを現場担当者と請負者の控えとする</t>
    <phoneticPr fontId="2"/>
  </si>
  <si>
    <t>3頁　計</t>
    <rPh sb="1" eb="2">
      <t>ページ</t>
    </rPh>
    <rPh sb="3" eb="4">
      <t>ケイ</t>
    </rPh>
    <phoneticPr fontId="2"/>
  </si>
  <si>
    <t>非課税</t>
    <rPh sb="0" eb="1">
      <t>ヒ</t>
    </rPh>
    <rPh sb="1" eb="3">
      <t>カゼイ</t>
    </rPh>
    <phoneticPr fontId="2"/>
  </si>
  <si>
    <t>相殺金額（税込）</t>
    <phoneticPr fontId="2"/>
  </si>
  <si>
    <t>▲</t>
    <phoneticPr fontId="2"/>
  </si>
  <si>
    <t>が入力及び選択箇所です。</t>
    <rPh sb="1" eb="3">
      <t>ニュウリョク</t>
    </rPh>
    <rPh sb="3" eb="4">
      <t>オヨ</t>
    </rPh>
    <rPh sb="5" eb="7">
      <t>センタク</t>
    </rPh>
    <rPh sb="7" eb="9">
      <t>カショ</t>
    </rPh>
    <phoneticPr fontId="2"/>
  </si>
  <si>
    <t>工　事　名</t>
    <rPh sb="0" eb="1">
      <t>コウ</t>
    </rPh>
    <rPh sb="2" eb="3">
      <t>コト</t>
    </rPh>
    <rPh sb="4" eb="5">
      <t>ナ</t>
    </rPh>
    <phoneticPr fontId="2"/>
  </si>
  <si>
    <t>税率</t>
    <rPh sb="0" eb="2">
      <t>ゼイリツ</t>
    </rPh>
    <phoneticPr fontId="2"/>
  </si>
  <si>
    <t>回　数</t>
    <rPh sb="0" eb="1">
      <t>カイ</t>
    </rPh>
    <rPh sb="2" eb="3">
      <t>カズ</t>
    </rPh>
    <phoneticPr fontId="12"/>
  </si>
  <si>
    <t>出来高</t>
    <rPh sb="0" eb="1">
      <t>デ</t>
    </rPh>
    <rPh sb="1" eb="2">
      <t>ライ</t>
    </rPh>
    <rPh sb="2" eb="3">
      <t>コウ</t>
    </rPh>
    <phoneticPr fontId="12"/>
  </si>
  <si>
    <t>累計</t>
    <rPh sb="0" eb="1">
      <t>ルイ</t>
    </rPh>
    <rPh sb="1" eb="2">
      <t>ケイ</t>
    </rPh>
    <phoneticPr fontId="12"/>
  </si>
  <si>
    <t>ﾃﾞｰﾀ区分</t>
    <rPh sb="4" eb="6">
      <t>クブン</t>
    </rPh>
    <phoneticPr fontId="2"/>
  </si>
  <si>
    <t>④</t>
    <phoneticPr fontId="2"/>
  </si>
  <si>
    <t>列1</t>
    <phoneticPr fontId="2"/>
  </si>
  <si>
    <t>契約済みの出来高入力は</t>
    <rPh sb="0" eb="2">
      <t>ケイヤク</t>
    </rPh>
    <rPh sb="2" eb="3">
      <t>ズ</t>
    </rPh>
    <rPh sb="5" eb="8">
      <t>デキダカ</t>
    </rPh>
    <rPh sb="8" eb="10">
      <t>ニュウリョク</t>
    </rPh>
    <phoneticPr fontId="2"/>
  </si>
  <si>
    <t>工事名</t>
    <rPh sb="0" eb="3">
      <t>コウジメイ</t>
    </rPh>
    <phoneticPr fontId="2"/>
  </si>
  <si>
    <t>会社名</t>
    <rPh sb="0" eb="3">
      <t>カイシャメイ</t>
    </rPh>
    <phoneticPr fontId="2"/>
  </si>
  <si>
    <t>予算管理番号</t>
    <rPh sb="0" eb="2">
      <t>ヨサン</t>
    </rPh>
    <rPh sb="2" eb="6">
      <t>カンリバンゴウ</t>
    </rPh>
    <phoneticPr fontId="2"/>
  </si>
  <si>
    <t>-</t>
    <phoneticPr fontId="2"/>
  </si>
  <si>
    <t xml:space="preserve"> ご記入方法</t>
    <rPh sb="2" eb="6">
      <t>キニュウホウホウ</t>
    </rPh>
    <phoneticPr fontId="2"/>
  </si>
  <si>
    <t>金額</t>
    <rPh sb="0" eb="2">
      <t>キンガク</t>
    </rPh>
    <phoneticPr fontId="2"/>
  </si>
  <si>
    <t>⑤</t>
    <phoneticPr fontId="2"/>
  </si>
  <si>
    <t>現場事務所に発送してください。</t>
    <rPh sb="0" eb="2">
      <t>ゲンバ</t>
    </rPh>
    <rPh sb="2" eb="5">
      <t>ジムショ</t>
    </rPh>
    <rPh sb="6" eb="8">
      <t>ハッソウ</t>
    </rPh>
    <phoneticPr fontId="2"/>
  </si>
  <si>
    <r>
      <t>毎月20日締めの</t>
    </r>
    <r>
      <rPr>
        <b/>
        <sz val="14"/>
        <rFont val="HGｺﾞｼｯｸM"/>
        <family val="3"/>
        <charset val="128"/>
      </rPr>
      <t>27日必着</t>
    </r>
    <r>
      <rPr>
        <sz val="10"/>
        <rFont val="HGｺﾞｼｯｸM"/>
        <family val="3"/>
        <charset val="128"/>
      </rPr>
      <t>です。</t>
    </r>
    <rPh sb="0" eb="2">
      <t>マイツキ</t>
    </rPh>
    <rPh sb="4" eb="5">
      <t>ニチ</t>
    </rPh>
    <rPh sb="5" eb="6">
      <t>シ</t>
    </rPh>
    <rPh sb="10" eb="11">
      <t>ニチ</t>
    </rPh>
    <rPh sb="11" eb="13">
      <t>ヒッチャク</t>
    </rPh>
    <phoneticPr fontId="2"/>
  </si>
  <si>
    <t>（内訳明細2）</t>
    <rPh sb="1" eb="3">
      <t>ウチワケ</t>
    </rPh>
    <rPh sb="3" eb="5">
      <t>メイサイ</t>
    </rPh>
    <phoneticPr fontId="2"/>
  </si>
  <si>
    <t>（内訳明細3）</t>
    <rPh sb="1" eb="3">
      <t>ウチワケ</t>
    </rPh>
    <rPh sb="3" eb="5">
      <t>メイサイ</t>
    </rPh>
    <phoneticPr fontId="2"/>
  </si>
  <si>
    <t>（内訳明細1）</t>
    <rPh sb="1" eb="5">
      <t>ウチワケメイサイ</t>
    </rPh>
    <phoneticPr fontId="2"/>
  </si>
  <si>
    <t>森田建設株式会社</t>
    <rPh sb="0" eb="4">
      <t>モリタケンセツ</t>
    </rPh>
    <rPh sb="4" eb="8">
      <t>カブシキカイシャ</t>
    </rPh>
    <phoneticPr fontId="2"/>
  </si>
  <si>
    <t>Ｔ</t>
    <phoneticPr fontId="2"/>
  </si>
  <si>
    <t>工事コード</t>
    <rPh sb="0" eb="2">
      <t>コウジ</t>
    </rPh>
    <phoneticPr fontId="2"/>
  </si>
  <si>
    <t>⑥</t>
    <phoneticPr fontId="2"/>
  </si>
  <si>
    <t>印刷範囲の変更はしないで下さい。</t>
    <rPh sb="0" eb="2">
      <t>インサツ</t>
    </rPh>
    <rPh sb="2" eb="4">
      <t>ハンイ</t>
    </rPh>
    <rPh sb="5" eb="7">
      <t>ヘンコウ</t>
    </rPh>
    <rPh sb="12" eb="13">
      <t>クダ</t>
    </rPh>
    <phoneticPr fontId="2"/>
  </si>
  <si>
    <t>大分県宇佐市大字長洲554番地の5</t>
    <rPh sb="0" eb="3">
      <t>オオイタケン</t>
    </rPh>
    <rPh sb="3" eb="6">
      <t>ウサシ</t>
    </rPh>
    <rPh sb="6" eb="8">
      <t>オオアザ</t>
    </rPh>
    <rPh sb="8" eb="10">
      <t>ナガス</t>
    </rPh>
    <rPh sb="13" eb="15">
      <t>バンチ</t>
    </rPh>
    <phoneticPr fontId="2"/>
  </si>
  <si>
    <t>取引年月日</t>
    <rPh sb="0" eb="2">
      <t>トリヒキ</t>
    </rPh>
    <rPh sb="2" eb="5">
      <t>ネンガッピ</t>
    </rPh>
    <phoneticPr fontId="2"/>
  </si>
  <si>
    <t>月日</t>
    <rPh sb="0" eb="2">
      <t>ゲツニチ</t>
    </rPh>
    <phoneticPr fontId="2"/>
  </si>
  <si>
    <t>日付</t>
    <rPh sb="0" eb="2">
      <t>ヒヅケ</t>
    </rPh>
    <phoneticPr fontId="2"/>
  </si>
  <si>
    <r>
      <t>【契約用】か【契約外】どちらかに</t>
    </r>
    <r>
      <rPr>
        <sz val="10"/>
        <rFont val="Segoe UI Symbol"/>
        <family val="2"/>
      </rPr>
      <t>☑</t>
    </r>
    <r>
      <rPr>
        <sz val="10"/>
        <rFont val="HGｺﾞｼｯｸM"/>
        <family val="3"/>
        <charset val="128"/>
      </rPr>
      <t>を付けてください。</t>
    </r>
    <rPh sb="1" eb="3">
      <t>ケイヤク</t>
    </rPh>
    <rPh sb="3" eb="4">
      <t>ヨウ</t>
    </rPh>
    <rPh sb="7" eb="10">
      <t>ケイヤクガイ</t>
    </rPh>
    <rPh sb="18" eb="19">
      <t>ツ</t>
    </rPh>
    <phoneticPr fontId="2"/>
  </si>
  <si>
    <r>
      <rPr>
        <sz val="10"/>
        <rFont val="Segoe UI Symbol"/>
        <family val="2"/>
      </rPr>
      <t xml:space="preserve">  ☑</t>
    </r>
    <r>
      <rPr>
        <sz val="10"/>
        <rFont val="HGｺﾞｼｯｸM"/>
        <family val="3"/>
        <charset val="128"/>
      </rPr>
      <t>を付けなければ請求金額は反映されません。</t>
    </r>
    <rPh sb="4" eb="5">
      <t>ツ</t>
    </rPh>
    <rPh sb="10" eb="14">
      <t>セイキュウキンガク</t>
    </rPh>
    <rPh sb="15" eb="17">
      <t>ハンエイ</t>
    </rPh>
    <phoneticPr fontId="2"/>
  </si>
  <si>
    <r>
      <t>承諾書を取り交わした際には、相殺ありに</t>
    </r>
    <r>
      <rPr>
        <sz val="10"/>
        <rFont val="Segoe UI Symbol"/>
        <family val="2"/>
      </rPr>
      <t>☑</t>
    </r>
    <r>
      <rPr>
        <sz val="10"/>
        <rFont val="HGｺﾞｼｯｸM"/>
        <family val="3"/>
        <charset val="128"/>
      </rPr>
      <t>を付けてください。</t>
    </r>
    <rPh sb="0" eb="3">
      <t>ショウダクショ</t>
    </rPh>
    <rPh sb="4" eb="5">
      <t>ト</t>
    </rPh>
    <rPh sb="6" eb="7">
      <t>カ</t>
    </rPh>
    <rPh sb="10" eb="11">
      <t>サイ</t>
    </rPh>
    <rPh sb="14" eb="16">
      <t>ソウサイ</t>
    </rPh>
    <rPh sb="21" eb="22">
      <t>ツ</t>
    </rPh>
    <phoneticPr fontId="2"/>
  </si>
  <si>
    <t>請求書は、森田建設㈱現場用と森田建設㈱経理用を各1部印刷して</t>
    <rPh sb="0" eb="3">
      <t>セイキュウショ</t>
    </rPh>
    <rPh sb="5" eb="9">
      <t>モリタケンセツ</t>
    </rPh>
    <rPh sb="10" eb="12">
      <t>ゲンバ</t>
    </rPh>
    <rPh sb="12" eb="13">
      <t>ヨウ</t>
    </rPh>
    <rPh sb="19" eb="21">
      <t>ケイリ</t>
    </rPh>
    <rPh sb="23" eb="24">
      <t>カク</t>
    </rPh>
    <rPh sb="25" eb="26">
      <t>ブ</t>
    </rPh>
    <rPh sb="26" eb="28">
      <t>インサツ</t>
    </rPh>
    <phoneticPr fontId="2"/>
  </si>
  <si>
    <t>銀行名/ｺｰﾄﾞ</t>
    <rPh sb="0" eb="2">
      <t>ギンコウ</t>
    </rPh>
    <rPh sb="2" eb="3">
      <t>メイ</t>
    </rPh>
    <phoneticPr fontId="2"/>
  </si>
  <si>
    <t>支店名/ｺｰﾄﾞ</t>
    <rPh sb="0" eb="2">
      <t>シテン</t>
    </rPh>
    <rPh sb="2" eb="3">
      <t>メイ</t>
    </rPh>
    <phoneticPr fontId="2"/>
  </si>
  <si>
    <t>2024.2.22改定　森田建設㈱現場用</t>
    <rPh sb="12" eb="16">
      <t>モリタケンセツ</t>
    </rPh>
    <rPh sb="17" eb="19">
      <t>ゲンバ</t>
    </rPh>
    <rPh sb="19" eb="20">
      <t>ヨウ</t>
    </rPh>
    <phoneticPr fontId="2"/>
  </si>
  <si>
    <t>2024.2.22改定　森田建設㈱経理用</t>
    <rPh sb="12" eb="14">
      <t>モリタ</t>
    </rPh>
    <rPh sb="14" eb="16">
      <t>ケンセツ</t>
    </rPh>
    <rPh sb="17" eb="20">
      <t>ケイリヨウ</t>
    </rPh>
    <phoneticPr fontId="2"/>
  </si>
  <si>
    <t>2024.2.22改定　貴社控え</t>
    <rPh sb="12" eb="14">
      <t>キシャ</t>
    </rPh>
    <rPh sb="14" eb="15">
      <t>ヒカ</t>
    </rPh>
    <phoneticPr fontId="2"/>
  </si>
  <si>
    <t>※8％は、軽減税率</t>
    <phoneticPr fontId="2"/>
  </si>
  <si>
    <t>普通</t>
    <rPh sb="0" eb="2">
      <t>フツウ</t>
    </rPh>
    <phoneticPr fontId="2"/>
  </si>
  <si>
    <t>当座</t>
    <rPh sb="0" eb="2">
      <t>トウザ</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</si>
</sst>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yyyy&quot;年&quot;m&quot;月&quot;&quot;20日&quot;"/>
    <numFmt numFmtId="177" formatCode="#,##0;&quot;△ &quot;#,##0__"/>
    <numFmt numFmtId="178" formatCode="0&quot;％&quot;"/>
    <numFmt numFmtId="179" formatCode="&quot;T&quot;0000000000000"/>
    <numFmt numFmtId="180" formatCode="#,##0;&quot;▲ &quot;#,##0"/>
    <numFmt numFmtId="181" formatCode="@&quot;課税&quot;"/>
    <numFmt numFmtId="182" formatCode="###&quot;-&quot;####"/>
    <numFmt numFmtId="183" formatCode="yyyy&quot;年&quot;m&quot;月&quot;d&quot;日&quot;;@"/>
    <numFmt numFmtId="184" formatCode="##&quot;回目&quot;"/>
    <numFmt numFmtId="185" formatCode="0.0_ "/>
    <numFmt numFmtId="186" formatCode="0000000000000"/>
    <numFmt numFmtId="187" formatCode="0.00_ "/>
    <numFmt numFmtId="188" formatCode="m&quot;月&quot;d&quot;日&quot;;@"/>
  </numFmts>
  <fonts count="40">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9"/>
      <color indexed="81"/>
      <name val="MS P ゴシック"/>
      <family val="3"/>
      <charset val="128"/>
    </font>
    <font>
      <b/>
      <sz val="9"/>
      <color indexed="81"/>
      <name val="MS P ゴシック"/>
      <family val="3"/>
      <charset val="128"/>
    </font>
    <font>
      <sz val="9"/>
      <color indexed="10"/>
      <name val="MS P ゴシック"/>
      <family val="3"/>
      <charset val="128"/>
    </font>
    <font>
      <b/>
      <sz val="11"/>
      <color theme="1"/>
      <name val="游ゴシック"/>
      <family val="2"/>
      <charset val="128"/>
      <scheme val="minor"/>
    </font>
    <font>
      <b/>
      <sz val="9"/>
      <color indexed="10"/>
      <name val="MS P ゴシック"/>
      <family val="3"/>
      <charset val="128"/>
    </font>
    <font>
      <sz val="9"/>
      <color indexed="8"/>
      <name val="MS P ゴシック"/>
      <family val="3"/>
      <charset val="128"/>
    </font>
    <font>
      <u/>
      <sz val="11"/>
      <color theme="10"/>
      <name val="游ゴシック"/>
      <family val="2"/>
      <charset val="128"/>
      <scheme val="minor"/>
    </font>
    <font>
      <sz val="8"/>
      <color indexed="81"/>
      <name val="MS P ゴシック"/>
      <family val="3"/>
      <charset val="128"/>
    </font>
    <font>
      <sz val="8"/>
      <color indexed="10"/>
      <name val="MS P ゴシック"/>
      <family val="3"/>
      <charset val="128"/>
    </font>
    <font>
      <sz val="6"/>
      <name val="ＭＳ Ｐゴシック"/>
      <family val="3"/>
      <charset val="128"/>
    </font>
    <font>
      <b/>
      <sz val="18"/>
      <color theme="1"/>
      <name val="HGｺﾞｼｯｸM"/>
      <family val="3"/>
      <charset val="128"/>
    </font>
    <font>
      <sz val="18"/>
      <name val="HGｺﾞｼｯｸM"/>
      <family val="3"/>
      <charset val="128"/>
    </font>
    <font>
      <sz val="18"/>
      <color theme="1"/>
      <name val="HGｺﾞｼｯｸM"/>
      <family val="3"/>
      <charset val="128"/>
    </font>
    <font>
      <sz val="10"/>
      <color theme="1"/>
      <name val="HGｺﾞｼｯｸM"/>
      <family val="3"/>
      <charset val="128"/>
    </font>
    <font>
      <sz val="10"/>
      <name val="HGｺﾞｼｯｸM"/>
      <family val="3"/>
      <charset val="128"/>
    </font>
    <font>
      <b/>
      <sz val="14"/>
      <color theme="1"/>
      <name val="HGｺﾞｼｯｸM"/>
      <family val="3"/>
      <charset val="128"/>
    </font>
    <font>
      <b/>
      <sz val="10"/>
      <color theme="1"/>
      <name val="HGｺﾞｼｯｸM"/>
      <family val="3"/>
      <charset val="128"/>
    </font>
    <font>
      <sz val="9"/>
      <color theme="1"/>
      <name val="HGｺﾞｼｯｸM"/>
      <family val="3"/>
      <charset val="128"/>
    </font>
    <font>
      <b/>
      <sz val="12"/>
      <color theme="1"/>
      <name val="HGｺﾞｼｯｸM"/>
      <family val="3"/>
      <charset val="128"/>
    </font>
    <font>
      <sz val="8"/>
      <color theme="1"/>
      <name val="HGｺﾞｼｯｸM"/>
      <family val="3"/>
      <charset val="128"/>
    </font>
    <font>
      <sz val="10"/>
      <color theme="0"/>
      <name val="HGｺﾞｼｯｸM"/>
      <family val="3"/>
      <charset val="128"/>
    </font>
    <font>
      <b/>
      <sz val="11"/>
      <color theme="1"/>
      <name val="HGｺﾞｼｯｸM"/>
      <family val="3"/>
      <charset val="128"/>
    </font>
    <font>
      <b/>
      <sz val="9"/>
      <color theme="1"/>
      <name val="HGｺﾞｼｯｸM"/>
      <family val="3"/>
      <charset val="128"/>
    </font>
    <font>
      <sz val="10"/>
      <color rgb="FFFF0000"/>
      <name val="HGｺﾞｼｯｸM"/>
      <family val="3"/>
      <charset val="128"/>
    </font>
    <font>
      <sz val="9"/>
      <name val="HGｺﾞｼｯｸM"/>
      <family val="3"/>
      <charset val="128"/>
    </font>
    <font>
      <sz val="9"/>
      <color rgb="FFFF0000"/>
      <name val="HGｺﾞｼｯｸM"/>
      <family val="3"/>
      <charset val="128"/>
    </font>
    <font>
      <b/>
      <u val="double"/>
      <sz val="22"/>
      <color theme="1"/>
      <name val="HGｺﾞｼｯｸM"/>
      <family val="3"/>
      <charset val="128"/>
    </font>
    <font>
      <sz val="6"/>
      <color theme="1"/>
      <name val="HGｺﾞｼｯｸM"/>
      <family val="3"/>
      <charset val="128"/>
    </font>
    <font>
      <b/>
      <sz val="14"/>
      <name val="HGｺﾞｼｯｸM"/>
      <family val="3"/>
      <charset val="128"/>
    </font>
    <font>
      <sz val="10"/>
      <color indexed="81"/>
      <name val="HGｺﾞｼｯｸM"/>
      <family val="3"/>
      <charset val="128"/>
    </font>
    <font>
      <sz val="10"/>
      <color indexed="10"/>
      <name val="HGｺﾞｼｯｸM"/>
      <family val="3"/>
      <charset val="128"/>
    </font>
    <font>
      <sz val="11"/>
      <color theme="1"/>
      <name val="HGｺﾞｼｯｸM"/>
      <family val="3"/>
      <charset val="128"/>
    </font>
    <font>
      <sz val="10"/>
      <name val="Segoe UI Symbol"/>
      <family val="2"/>
    </font>
    <font>
      <sz val="10"/>
      <name val="HGｺﾞｼｯｸM"/>
      <family val="2"/>
      <charset val="128"/>
    </font>
    <font>
      <sz val="9"/>
      <color theme="1"/>
      <name val="游ゴシック"/>
      <family val="2"/>
      <charset val="128"/>
      <scheme val="minor"/>
    </font>
    <font>
      <sz val="6"/>
      <color indexed="81"/>
      <name val="AR P明朝体L04"/>
      <family val="1"/>
      <charset val="128"/>
    </font>
    <font>
      <sz val="8"/>
      <color indexed="81"/>
      <name val="HGPｺﾞｼｯｸM"/>
      <family val="3"/>
      <charset val="128"/>
    </font>
  </fonts>
  <fills count="11">
    <fill>
      <patternFill patternType="none"/>
    </fill>
    <fill>
      <patternFill patternType="gray125"/>
    </fill>
    <fill>
      <patternFill patternType="solid">
        <fgColor theme="0"/>
        <bgColor indexed="64"/>
      </patternFill>
    </fill>
    <fill>
      <patternFill patternType="gray0625">
        <fgColor theme="0"/>
        <bgColor theme="0"/>
      </patternFill>
    </fill>
    <fill>
      <patternFill patternType="solid">
        <fgColor theme="0"/>
        <bgColor theme="0"/>
      </patternFill>
    </fill>
    <fill>
      <patternFill patternType="solid">
        <fgColor theme="0"/>
        <bgColor auto="1"/>
      </patternFill>
    </fill>
    <fill>
      <patternFill patternType="solid">
        <fgColor theme="0" tint="-0.14999847407452621"/>
        <bgColor indexed="64"/>
      </patternFill>
    </fill>
    <fill>
      <patternFill patternType="solid">
        <fgColor theme="0" tint="-4.9989318521683403E-2"/>
        <bgColor indexed="64"/>
      </patternFill>
    </fill>
    <fill>
      <patternFill patternType="solid">
        <fgColor indexed="9"/>
        <bgColor indexed="64"/>
      </patternFill>
    </fill>
    <fill>
      <patternFill patternType="solid">
        <fgColor rgb="FFFF0000"/>
        <bgColor indexed="64"/>
      </patternFill>
    </fill>
    <fill>
      <patternFill patternType="solid">
        <fgColor theme="7" tint="0.59999389629810485"/>
        <bgColor indexed="64"/>
      </patternFill>
    </fill>
  </fills>
  <borders count="112">
    <border>
      <left/>
      <right/>
      <top/>
      <bottom/>
      <diagonal/>
    </border>
    <border>
      <left/>
      <right/>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thin">
        <color auto="1"/>
      </right>
      <top/>
      <bottom/>
      <diagonal/>
    </border>
    <border>
      <left style="medium">
        <color indexed="64"/>
      </left>
      <right/>
      <top/>
      <bottom style="medium">
        <color indexed="64"/>
      </bottom>
      <diagonal/>
    </border>
    <border>
      <left/>
      <right/>
      <top/>
      <bottom style="medium">
        <color indexed="64"/>
      </bottom>
      <diagonal/>
    </border>
    <border>
      <left style="thin">
        <color auto="1"/>
      </left>
      <right/>
      <top style="medium">
        <color indexed="64"/>
      </top>
      <bottom style="thin">
        <color auto="1"/>
      </bottom>
      <diagonal/>
    </border>
    <border>
      <left/>
      <right/>
      <top style="medium">
        <color indexed="64"/>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thin">
        <color auto="1"/>
      </left>
      <right/>
      <top/>
      <bottom/>
      <diagonal/>
    </border>
    <border>
      <left/>
      <right style="medium">
        <color indexed="64"/>
      </right>
      <top style="medium">
        <color indexed="64"/>
      </top>
      <bottom style="thin">
        <color auto="1"/>
      </bottom>
      <diagonal/>
    </border>
    <border>
      <left/>
      <right style="medium">
        <color indexed="64"/>
      </right>
      <top style="thin">
        <color auto="1"/>
      </top>
      <bottom style="thin">
        <color auto="1"/>
      </bottom>
      <diagonal/>
    </border>
    <border>
      <left/>
      <right style="medium">
        <color indexed="64"/>
      </right>
      <top style="thin">
        <color auto="1"/>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diagonalUp="1">
      <left style="thin">
        <color auto="1"/>
      </left>
      <right/>
      <top style="thin">
        <color auto="1"/>
      </top>
      <bottom style="medium">
        <color indexed="64"/>
      </bottom>
      <diagonal style="hair">
        <color auto="1"/>
      </diagonal>
    </border>
    <border diagonalUp="1">
      <left/>
      <right/>
      <top style="thin">
        <color auto="1"/>
      </top>
      <bottom style="medium">
        <color indexed="64"/>
      </bottom>
      <diagonal style="hair">
        <color auto="1"/>
      </diagonal>
    </border>
    <border diagonalUp="1">
      <left/>
      <right style="thin">
        <color auto="1"/>
      </right>
      <top style="thin">
        <color auto="1"/>
      </top>
      <bottom style="medium">
        <color indexed="64"/>
      </bottom>
      <diagonal style="hair">
        <color auto="1"/>
      </diagonal>
    </border>
    <border>
      <left style="medium">
        <color indexed="64"/>
      </left>
      <right style="thin">
        <color auto="1"/>
      </right>
      <top style="medium">
        <color indexed="64"/>
      </top>
      <bottom style="medium">
        <color indexed="64"/>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top style="medium">
        <color indexed="64"/>
      </top>
      <bottom style="medium">
        <color indexed="64"/>
      </bottom>
      <diagonal/>
    </border>
    <border>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auto="1"/>
      </bottom>
      <diagonal/>
    </border>
    <border>
      <left style="hair">
        <color indexed="64"/>
      </left>
      <right style="medium">
        <color indexed="64"/>
      </right>
      <top style="hair">
        <color indexed="64"/>
      </top>
      <bottom style="thin">
        <color auto="1"/>
      </bottom>
      <diagonal/>
    </border>
    <border>
      <left/>
      <right style="medium">
        <color indexed="64"/>
      </right>
      <top style="thin">
        <color auto="1"/>
      </top>
      <bottom/>
      <diagonal/>
    </border>
    <border>
      <left/>
      <right style="medium">
        <color indexed="64"/>
      </right>
      <top/>
      <bottom style="thin">
        <color auto="1"/>
      </bottom>
      <diagonal/>
    </border>
    <border>
      <left/>
      <right/>
      <top style="thin">
        <color auto="1"/>
      </top>
      <bottom style="double">
        <color indexed="64"/>
      </bottom>
      <diagonal/>
    </border>
    <border>
      <left/>
      <right style="thin">
        <color auto="1"/>
      </right>
      <top style="thin">
        <color auto="1"/>
      </top>
      <bottom style="double">
        <color indexed="64"/>
      </bottom>
      <diagonal/>
    </border>
    <border>
      <left style="thin">
        <color auto="1"/>
      </left>
      <right/>
      <top style="thin">
        <color auto="1"/>
      </top>
      <bottom style="double">
        <color indexed="64"/>
      </bottom>
      <diagonal/>
    </border>
    <border>
      <left/>
      <right style="medium">
        <color indexed="64"/>
      </right>
      <top style="thin">
        <color auto="1"/>
      </top>
      <bottom style="double">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auto="1"/>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auto="1"/>
      </bottom>
      <diagonal/>
    </border>
    <border>
      <left/>
      <right/>
      <top style="double">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double">
        <color indexed="64"/>
      </top>
      <bottom/>
      <diagonal/>
    </border>
    <border>
      <left style="medium">
        <color indexed="64"/>
      </left>
      <right/>
      <top style="double">
        <color indexed="64"/>
      </top>
      <bottom/>
      <diagonal/>
    </border>
    <border>
      <left/>
      <right style="thin">
        <color indexed="64"/>
      </right>
      <top style="double">
        <color indexed="64"/>
      </top>
      <bottom/>
      <diagonal/>
    </border>
    <border>
      <left style="thin">
        <color auto="1"/>
      </left>
      <right style="thin">
        <color auto="1"/>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top/>
      <bottom style="dotted">
        <color auto="1"/>
      </bottom>
      <diagonal/>
    </border>
    <border>
      <left/>
      <right/>
      <top style="dotted">
        <color auto="1"/>
      </top>
      <bottom style="dotted">
        <color auto="1"/>
      </bottom>
      <diagonal/>
    </border>
    <border>
      <left/>
      <right/>
      <top style="thin">
        <color auto="1"/>
      </top>
      <bottom style="hair">
        <color auto="1"/>
      </bottom>
      <diagonal/>
    </border>
    <border>
      <left/>
      <right/>
      <top/>
      <bottom style="hair">
        <color auto="1"/>
      </bottom>
      <diagonal/>
    </border>
    <border>
      <left/>
      <right/>
      <top style="hair">
        <color indexed="64"/>
      </top>
      <bottom style="hair">
        <color indexed="64"/>
      </bottom>
      <diagonal/>
    </border>
    <border>
      <left style="thin">
        <color auto="1"/>
      </left>
      <right style="thin">
        <color auto="1"/>
      </right>
      <top style="thin">
        <color auto="1"/>
      </top>
      <bottom style="hair">
        <color indexed="64"/>
      </bottom>
      <diagonal/>
    </border>
    <border>
      <left style="thin">
        <color indexed="64"/>
      </left>
      <right style="thin">
        <color indexed="64"/>
      </right>
      <top style="hair">
        <color indexed="64"/>
      </top>
      <bottom/>
      <diagonal/>
    </border>
    <border>
      <left style="thin">
        <color auto="1"/>
      </left>
      <right/>
      <top style="double">
        <color auto="1"/>
      </top>
      <bottom/>
      <diagonal/>
    </border>
    <border>
      <left style="thin">
        <color auto="1"/>
      </left>
      <right style="thin">
        <color auto="1"/>
      </right>
      <top style="double">
        <color auto="1"/>
      </top>
      <bottom style="hair">
        <color indexed="64"/>
      </bottom>
      <diagonal/>
    </border>
    <border>
      <left/>
      <right style="thin">
        <color indexed="64"/>
      </right>
      <top style="double">
        <color auto="1"/>
      </top>
      <bottom style="hair">
        <color indexed="64"/>
      </bottom>
      <diagonal/>
    </border>
    <border>
      <left style="thin">
        <color auto="1"/>
      </left>
      <right/>
      <top style="double">
        <color auto="1"/>
      </top>
      <bottom style="hair">
        <color auto="1"/>
      </bottom>
      <diagonal/>
    </border>
    <border>
      <left style="thin">
        <color auto="1"/>
      </left>
      <right style="thin">
        <color indexed="64"/>
      </right>
      <top style="hair">
        <color auto="1"/>
      </top>
      <bottom style="double">
        <color auto="1"/>
      </bottom>
      <diagonal/>
    </border>
    <border>
      <left/>
      <right/>
      <top style="hair">
        <color auto="1"/>
      </top>
      <bottom style="double">
        <color indexed="64"/>
      </bottom>
      <diagonal/>
    </border>
    <border>
      <left style="medium">
        <color indexed="64"/>
      </left>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diagonalUp="1">
      <left style="thin">
        <color auto="1"/>
      </left>
      <right/>
      <top style="hair">
        <color auto="1"/>
      </top>
      <bottom style="thin">
        <color auto="1"/>
      </bottom>
      <diagonal style="hair">
        <color auto="1"/>
      </diagonal>
    </border>
    <border diagonalUp="1">
      <left/>
      <right style="thin">
        <color indexed="64"/>
      </right>
      <top style="hair">
        <color auto="1"/>
      </top>
      <bottom style="thin">
        <color auto="1"/>
      </bottom>
      <diagonal style="hair">
        <color auto="1"/>
      </diagonal>
    </border>
    <border>
      <left/>
      <right/>
      <top style="medium">
        <color auto="1"/>
      </top>
      <bottom/>
      <diagonal/>
    </border>
    <border>
      <left/>
      <right style="thin">
        <color auto="1"/>
      </right>
      <top style="thin">
        <color auto="1"/>
      </top>
      <bottom style="hair">
        <color auto="1"/>
      </bottom>
      <diagonal/>
    </border>
    <border>
      <left style="thin">
        <color auto="1"/>
      </left>
      <right/>
      <top style="hair">
        <color auto="1"/>
      </top>
      <bottom style="double">
        <color indexed="64"/>
      </bottom>
      <diagonal/>
    </border>
    <border>
      <left/>
      <right style="thin">
        <color auto="1"/>
      </right>
      <top style="hair">
        <color auto="1"/>
      </top>
      <bottom style="double">
        <color indexed="64"/>
      </bottom>
      <diagonal/>
    </border>
    <border>
      <left style="hair">
        <color indexed="64"/>
      </left>
      <right/>
      <top style="hair">
        <color indexed="64"/>
      </top>
      <bottom style="hair">
        <color indexed="64"/>
      </bottom>
      <diagonal/>
    </border>
    <border>
      <left/>
      <right style="hair">
        <color auto="1"/>
      </right>
      <top style="thin">
        <color auto="1"/>
      </top>
      <bottom style="thin">
        <color auto="1"/>
      </bottom>
      <diagonal/>
    </border>
    <border>
      <left style="hair">
        <color auto="1"/>
      </left>
      <right/>
      <top style="thin">
        <color auto="1"/>
      </top>
      <bottom style="thin">
        <color auto="1"/>
      </bottom>
      <diagonal/>
    </border>
  </borders>
  <cellStyleXfs count="4">
    <xf numFmtId="0" fontId="0" fillId="0" borderId="0">
      <alignment vertical="center"/>
    </xf>
    <xf numFmtId="38" fontId="1" fillId="0" borderId="0" applyFont="0" applyFill="0" applyBorder="0" applyAlignment="0" applyProtection="0">
      <alignment vertical="center"/>
    </xf>
    <xf numFmtId="0" fontId="6" fillId="0" borderId="40" applyNumberFormat="0" applyFill="0" applyAlignment="0" applyProtection="0">
      <alignment vertical="center"/>
    </xf>
    <xf numFmtId="0" fontId="9" fillId="0" borderId="0" applyNumberFormat="0" applyFill="0" applyBorder="0" applyAlignment="0" applyProtection="0">
      <alignment vertical="center"/>
    </xf>
  </cellStyleXfs>
  <cellXfs count="426">
    <xf numFmtId="0" fontId="0" fillId="0" borderId="0" xfId="0">
      <alignment vertical="center"/>
    </xf>
    <xf numFmtId="0" fontId="0" fillId="0" borderId="0" xfId="0" applyAlignment="1">
      <alignment horizontal="center" vertical="center"/>
    </xf>
    <xf numFmtId="0" fontId="6" fillId="0" borderId="40" xfId="2">
      <alignment vertical="center"/>
    </xf>
    <xf numFmtId="38" fontId="0" fillId="0" borderId="0" xfId="1" applyFont="1">
      <alignment vertical="center"/>
    </xf>
    <xf numFmtId="0" fontId="0" fillId="0" borderId="41" xfId="0" applyBorder="1">
      <alignment vertical="center"/>
    </xf>
    <xf numFmtId="38" fontId="6" fillId="0" borderId="40" xfId="1" applyFont="1" applyBorder="1">
      <alignment vertical="center"/>
    </xf>
    <xf numFmtId="9" fontId="0" fillId="0" borderId="0" xfId="0" applyNumberFormat="1" applyAlignment="1">
      <alignment horizontal="center" vertical="center"/>
    </xf>
    <xf numFmtId="38" fontId="1" fillId="0" borderId="0" xfId="0" applyNumberFormat="1" applyFont="1">
      <alignment vertical="center"/>
    </xf>
    <xf numFmtId="38" fontId="0" fillId="0" borderId="0" xfId="0" applyNumberFormat="1">
      <alignment vertical="center"/>
    </xf>
    <xf numFmtId="0" fontId="14" fillId="2" borderId="0" xfId="0" applyFont="1" applyFill="1">
      <alignment vertical="center"/>
    </xf>
    <xf numFmtId="0" fontId="14" fillId="2" borderId="0" xfId="0" applyFont="1" applyFill="1" applyAlignment="1">
      <alignment horizontal="center" vertical="center"/>
    </xf>
    <xf numFmtId="0" fontId="15" fillId="2" borderId="0" xfId="0" applyFont="1" applyFill="1">
      <alignment vertical="center"/>
    </xf>
    <xf numFmtId="0" fontId="16" fillId="2" borderId="0" xfId="0" applyFont="1" applyFill="1">
      <alignment vertical="center"/>
    </xf>
    <xf numFmtId="0" fontId="16" fillId="2" borderId="0" xfId="0" applyFont="1" applyFill="1" applyAlignment="1">
      <alignment horizontal="distributed" vertical="center"/>
    </xf>
    <xf numFmtId="0" fontId="17" fillId="2" borderId="0" xfId="0" applyFont="1" applyFill="1">
      <alignment vertical="center"/>
    </xf>
    <xf numFmtId="0" fontId="17" fillId="2" borderId="0" xfId="0" applyFont="1" applyFill="1" applyAlignment="1">
      <alignment horizontal="left" vertical="center"/>
    </xf>
    <xf numFmtId="0" fontId="16" fillId="2" borderId="0" xfId="0" applyFont="1" applyFill="1" applyAlignment="1">
      <alignment horizontal="center" vertical="center"/>
    </xf>
    <xf numFmtId="0" fontId="16" fillId="3" borderId="8" xfId="0" applyFont="1" applyFill="1" applyBorder="1" applyAlignment="1">
      <alignment horizontal="center" vertical="center" shrinkToFit="1"/>
    </xf>
    <xf numFmtId="0" fontId="17" fillId="2" borderId="0" xfId="0" applyFont="1" applyFill="1" applyAlignment="1">
      <alignment horizontal="center" vertical="center"/>
    </xf>
    <xf numFmtId="0" fontId="17" fillId="9" borderId="0" xfId="0" applyFont="1" applyFill="1">
      <alignment vertical="center"/>
    </xf>
    <xf numFmtId="0" fontId="20" fillId="2" borderId="0" xfId="0" applyFont="1" applyFill="1" applyAlignment="1">
      <alignment horizontal="left" vertical="center"/>
    </xf>
    <xf numFmtId="0" fontId="16" fillId="2" borderId="30" xfId="0" applyFont="1" applyFill="1" applyBorder="1" applyAlignment="1">
      <alignment horizontal="distributed" vertical="center"/>
    </xf>
    <xf numFmtId="0" fontId="16" fillId="2" borderId="0" xfId="0" applyFont="1" applyFill="1" applyAlignment="1">
      <alignment horizontal="left" vertical="center"/>
    </xf>
    <xf numFmtId="0" fontId="17" fillId="2" borderId="22" xfId="0" applyFont="1" applyFill="1" applyBorder="1" applyAlignment="1">
      <alignment vertical="center" shrinkToFit="1"/>
    </xf>
    <xf numFmtId="0" fontId="23" fillId="5" borderId="1" xfId="0" applyFont="1" applyFill="1" applyBorder="1" applyProtection="1">
      <alignment vertical="center"/>
      <protection locked="0"/>
    </xf>
    <xf numFmtId="0" fontId="24" fillId="5" borderId="1" xfId="0" applyFont="1" applyFill="1" applyBorder="1">
      <alignment vertical="center"/>
    </xf>
    <xf numFmtId="0" fontId="16" fillId="5" borderId="1" xfId="0" applyFont="1" applyFill="1" applyBorder="1">
      <alignment vertical="center"/>
    </xf>
    <xf numFmtId="0" fontId="16" fillId="0" borderId="2" xfId="0" applyFont="1" applyBorder="1" applyAlignment="1">
      <alignment horizontal="center" vertical="center"/>
    </xf>
    <xf numFmtId="0" fontId="16" fillId="0" borderId="2" xfId="0" applyFont="1" applyBorder="1">
      <alignment vertical="center"/>
    </xf>
    <xf numFmtId="38" fontId="17" fillId="2" borderId="2" xfId="1" applyFont="1" applyFill="1" applyBorder="1" applyAlignment="1" applyProtection="1">
      <alignment horizontal="right" vertical="center"/>
      <protection locked="0"/>
    </xf>
    <xf numFmtId="38" fontId="17" fillId="8" borderId="2" xfId="1" applyFont="1" applyFill="1" applyBorder="1" applyAlignment="1">
      <alignment horizontal="right" vertical="center"/>
    </xf>
    <xf numFmtId="0" fontId="16" fillId="2" borderId="8" xfId="0" applyFont="1" applyFill="1" applyBorder="1" applyAlignment="1">
      <alignment horizontal="center" vertical="center"/>
    </xf>
    <xf numFmtId="0" fontId="16" fillId="4" borderId="8" xfId="0" applyFont="1" applyFill="1" applyBorder="1" applyAlignment="1">
      <alignment horizontal="center" vertical="center"/>
    </xf>
    <xf numFmtId="0" fontId="17" fillId="2" borderId="8" xfId="0" applyFont="1" applyFill="1" applyBorder="1" applyAlignment="1">
      <alignment horizontal="center" vertical="center"/>
    </xf>
    <xf numFmtId="0" fontId="23" fillId="5" borderId="0" xfId="0" applyFont="1" applyFill="1" applyProtection="1">
      <alignment vertical="center"/>
      <protection locked="0" hidden="1"/>
    </xf>
    <xf numFmtId="0" fontId="24" fillId="5" borderId="0" xfId="0" applyFont="1" applyFill="1">
      <alignment vertical="center"/>
    </xf>
    <xf numFmtId="0" fontId="16" fillId="5" borderId="0" xfId="0" applyFont="1" applyFill="1">
      <alignment vertical="center"/>
    </xf>
    <xf numFmtId="0" fontId="23" fillId="2" borderId="0" xfId="0" applyFont="1" applyFill="1" applyAlignment="1">
      <alignment horizontal="center" vertical="center"/>
    </xf>
    <xf numFmtId="9" fontId="20" fillId="5" borderId="2" xfId="0" applyNumberFormat="1" applyFont="1" applyFill="1" applyBorder="1" applyAlignment="1" applyProtection="1">
      <alignment horizontal="center" vertical="center" shrinkToFit="1"/>
      <protection locked="0"/>
    </xf>
    <xf numFmtId="184" fontId="17" fillId="8" borderId="0" xfId="0" applyNumberFormat="1" applyFont="1" applyFill="1">
      <alignment vertical="center"/>
    </xf>
    <xf numFmtId="38" fontId="17" fillId="2" borderId="0" xfId="1" applyFont="1" applyFill="1" applyBorder="1" applyAlignment="1">
      <alignment horizontal="right" vertical="center"/>
    </xf>
    <xf numFmtId="38" fontId="17" fillId="8" borderId="0" xfId="1" applyFont="1" applyFill="1" applyBorder="1" applyAlignment="1">
      <alignment horizontal="right" vertical="center"/>
    </xf>
    <xf numFmtId="38" fontId="17" fillId="2" borderId="0" xfId="0" applyNumberFormat="1" applyFont="1" applyFill="1" applyAlignment="1">
      <alignment horizontal="center" vertical="center"/>
    </xf>
    <xf numFmtId="38" fontId="17" fillId="2" borderId="0" xfId="1" applyFont="1" applyFill="1" applyAlignment="1">
      <alignment horizontal="center" vertical="center"/>
    </xf>
    <xf numFmtId="9" fontId="17" fillId="2" borderId="0" xfId="0" applyNumberFormat="1" applyFont="1" applyFill="1" applyAlignment="1">
      <alignment horizontal="center" vertical="center" shrinkToFit="1"/>
    </xf>
    <xf numFmtId="38" fontId="23" fillId="2" borderId="0" xfId="1" applyFont="1" applyFill="1" applyAlignment="1">
      <alignment horizontal="center" vertical="center"/>
    </xf>
    <xf numFmtId="38" fontId="17" fillId="2" borderId="0" xfId="0" applyNumberFormat="1" applyFont="1" applyFill="1">
      <alignment vertical="center"/>
    </xf>
    <xf numFmtId="178" fontId="17" fillId="2" borderId="0" xfId="0" applyNumberFormat="1" applyFont="1" applyFill="1" applyAlignment="1">
      <alignment horizontal="center" vertical="center" shrinkToFit="1"/>
    </xf>
    <xf numFmtId="0" fontId="23" fillId="2" borderId="0" xfId="0" applyFont="1" applyFill="1">
      <alignment vertical="center"/>
    </xf>
    <xf numFmtId="0" fontId="26" fillId="2" borderId="0" xfId="0" applyFont="1" applyFill="1">
      <alignment vertical="center"/>
    </xf>
    <xf numFmtId="0" fontId="23" fillId="5" borderId="0" xfId="0" applyFont="1" applyFill="1" applyProtection="1">
      <alignment vertical="center"/>
      <protection locked="0"/>
    </xf>
    <xf numFmtId="180" fontId="16" fillId="2" borderId="13" xfId="1" applyNumberFormat="1" applyFont="1" applyFill="1" applyBorder="1" applyAlignment="1">
      <alignment horizontal="right" vertical="center"/>
    </xf>
    <xf numFmtId="0" fontId="16" fillId="0" borderId="0" xfId="0" applyFont="1">
      <alignment vertical="center"/>
    </xf>
    <xf numFmtId="38" fontId="26" fillId="2" borderId="0" xfId="0" applyNumberFormat="1" applyFont="1" applyFill="1">
      <alignment vertical="center"/>
    </xf>
    <xf numFmtId="0" fontId="19" fillId="0" borderId="8" xfId="0" applyFont="1" applyBorder="1" applyAlignment="1">
      <alignment vertical="distributed" textRotation="255" indent="1"/>
    </xf>
    <xf numFmtId="0" fontId="20" fillId="2" borderId="0" xfId="0" applyFont="1" applyFill="1">
      <alignment vertical="center"/>
    </xf>
    <xf numFmtId="0" fontId="27" fillId="2" borderId="0" xfId="0" applyFont="1" applyFill="1" applyAlignment="1">
      <alignment horizontal="right" vertical="center"/>
    </xf>
    <xf numFmtId="0" fontId="27" fillId="2" borderId="0" xfId="0" applyFont="1" applyFill="1">
      <alignment vertical="center"/>
    </xf>
    <xf numFmtId="0" fontId="27" fillId="2" borderId="0" xfId="0" applyFont="1" applyFill="1" applyAlignment="1">
      <alignment horizontal="center" vertical="center"/>
    </xf>
    <xf numFmtId="0" fontId="28" fillId="2" borderId="0" xfId="0" applyFont="1" applyFill="1">
      <alignment vertical="center"/>
    </xf>
    <xf numFmtId="0" fontId="16" fillId="2" borderId="0" xfId="0" applyFont="1" applyFill="1" applyAlignment="1" applyProtection="1">
      <alignment horizontal="left" vertical="center" shrinkToFit="1"/>
      <protection locked="0"/>
    </xf>
    <xf numFmtId="0" fontId="16" fillId="2" borderId="8" xfId="0" applyFont="1" applyFill="1" applyBorder="1" applyAlignment="1" applyProtection="1">
      <alignment horizontal="left" vertical="center" shrinkToFit="1"/>
      <protection locked="0"/>
    </xf>
    <xf numFmtId="185" fontId="16" fillId="2" borderId="8" xfId="0" applyNumberFormat="1" applyFont="1" applyFill="1" applyBorder="1" applyAlignment="1" applyProtection="1">
      <alignment horizontal="right" vertical="center"/>
      <protection locked="0"/>
    </xf>
    <xf numFmtId="0" fontId="19" fillId="2" borderId="0" xfId="0" applyFont="1" applyFill="1" applyAlignment="1">
      <alignment horizontal="center" vertical="center"/>
    </xf>
    <xf numFmtId="38" fontId="19" fillId="2" borderId="0" xfId="1" applyFont="1" applyFill="1" applyBorder="1" applyAlignment="1">
      <alignment horizontal="right" vertical="center"/>
    </xf>
    <xf numFmtId="9" fontId="23" fillId="2" borderId="0" xfId="0" applyNumberFormat="1" applyFont="1" applyFill="1">
      <alignment vertical="center"/>
    </xf>
    <xf numFmtId="0" fontId="16" fillId="2" borderId="8" xfId="0" applyFont="1" applyFill="1" applyBorder="1">
      <alignment vertical="center"/>
    </xf>
    <xf numFmtId="0" fontId="16" fillId="2" borderId="8" xfId="0" applyFont="1" applyFill="1" applyBorder="1" applyAlignment="1">
      <alignment wrapText="1"/>
    </xf>
    <xf numFmtId="0" fontId="16" fillId="2" borderId="105" xfId="0" applyFont="1" applyFill="1" applyBorder="1">
      <alignment vertical="center"/>
    </xf>
    <xf numFmtId="0" fontId="16" fillId="2" borderId="105" xfId="0" applyFont="1" applyFill="1" applyBorder="1" applyAlignment="1">
      <alignment horizontal="right" vertical="center"/>
    </xf>
    <xf numFmtId="185" fontId="16" fillId="5" borderId="8" xfId="0" applyNumberFormat="1" applyFont="1" applyFill="1" applyBorder="1" applyAlignment="1" applyProtection="1">
      <alignment horizontal="right" vertical="center"/>
      <protection locked="0"/>
    </xf>
    <xf numFmtId="0" fontId="16" fillId="2" borderId="20" xfId="0" applyFont="1" applyFill="1" applyBorder="1">
      <alignment vertical="center"/>
    </xf>
    <xf numFmtId="0" fontId="16" fillId="2" borderId="0" xfId="0" applyFont="1" applyFill="1" applyAlignment="1">
      <alignment horizontal="right" vertical="center"/>
    </xf>
    <xf numFmtId="0" fontId="16" fillId="2" borderId="0" xfId="0" applyFont="1" applyFill="1" applyAlignment="1">
      <alignment vertical="center" shrinkToFit="1"/>
    </xf>
    <xf numFmtId="0" fontId="16" fillId="2" borderId="0" xfId="0" applyFont="1" applyFill="1" applyAlignment="1">
      <alignment horizontal="left" vertical="center" indent="1"/>
    </xf>
    <xf numFmtId="9" fontId="16" fillId="2" borderId="92" xfId="0" applyNumberFormat="1" applyFont="1" applyFill="1" applyBorder="1" applyAlignment="1" applyProtection="1">
      <alignment horizontal="center" vertical="center"/>
      <protection locked="0"/>
    </xf>
    <xf numFmtId="38" fontId="16" fillId="2" borderId="89" xfId="1" applyFont="1" applyFill="1" applyBorder="1" applyAlignment="1" applyProtection="1">
      <alignment vertical="center"/>
      <protection locked="0"/>
    </xf>
    <xf numFmtId="9" fontId="16" fillId="2" borderId="65" xfId="0" applyNumberFormat="1" applyFont="1" applyFill="1" applyBorder="1" applyAlignment="1" applyProtection="1">
      <alignment horizontal="center" vertical="center"/>
      <protection locked="0"/>
    </xf>
    <xf numFmtId="38" fontId="16" fillId="2" borderId="90" xfId="1" applyFont="1" applyFill="1" applyBorder="1" applyAlignment="1" applyProtection="1">
      <alignment vertical="center"/>
      <protection locked="0"/>
    </xf>
    <xf numFmtId="38" fontId="16" fillId="2" borderId="91" xfId="1" applyFont="1" applyFill="1" applyBorder="1" applyAlignment="1" applyProtection="1">
      <alignment vertical="center"/>
      <protection locked="0"/>
    </xf>
    <xf numFmtId="9" fontId="16" fillId="2" borderId="98" xfId="0" applyNumberFormat="1" applyFont="1" applyFill="1" applyBorder="1" applyAlignment="1" applyProtection="1">
      <alignment horizontal="center" vertical="center"/>
      <protection locked="0"/>
    </xf>
    <xf numFmtId="38" fontId="16" fillId="2" borderId="84" xfId="1" applyFont="1" applyFill="1" applyBorder="1" applyAlignment="1" applyProtection="1">
      <alignment vertical="center"/>
      <protection locked="0"/>
    </xf>
    <xf numFmtId="0" fontId="16" fillId="6" borderId="94" xfId="0" applyFont="1" applyFill="1" applyBorder="1">
      <alignment vertical="center"/>
    </xf>
    <xf numFmtId="0" fontId="16" fillId="6" borderId="30" xfId="0" applyFont="1" applyFill="1" applyBorder="1">
      <alignment vertical="center"/>
    </xf>
    <xf numFmtId="0" fontId="16" fillId="6" borderId="11" xfId="0" applyFont="1" applyFill="1" applyBorder="1">
      <alignment vertical="center"/>
    </xf>
    <xf numFmtId="0" fontId="16" fillId="2" borderId="9" xfId="0" applyFont="1" applyFill="1" applyBorder="1">
      <alignment vertical="center"/>
    </xf>
    <xf numFmtId="0" fontId="16" fillId="2" borderId="22" xfId="0" applyFont="1" applyFill="1" applyBorder="1">
      <alignment vertical="center"/>
    </xf>
    <xf numFmtId="0" fontId="16" fillId="2" borderId="30" xfId="0" applyFont="1" applyFill="1" applyBorder="1">
      <alignment vertical="center"/>
    </xf>
    <xf numFmtId="0" fontId="16" fillId="2" borderId="11" xfId="0" applyFont="1" applyFill="1" applyBorder="1">
      <alignment vertical="center"/>
    </xf>
    <xf numFmtId="0" fontId="16" fillId="2" borderId="12" xfId="0" applyFont="1" applyFill="1" applyBorder="1">
      <alignment vertical="center"/>
    </xf>
    <xf numFmtId="9" fontId="16" fillId="2" borderId="2" xfId="0" applyNumberFormat="1" applyFont="1" applyFill="1" applyBorder="1" applyAlignment="1" applyProtection="1">
      <alignment horizontal="center" vertical="center" shrinkToFit="1"/>
      <protection locked="0"/>
    </xf>
    <xf numFmtId="0" fontId="16" fillId="2" borderId="66" xfId="0" applyFont="1" applyFill="1" applyBorder="1" applyAlignment="1">
      <alignment horizontal="center" vertical="center"/>
    </xf>
    <xf numFmtId="9" fontId="16" fillId="2" borderId="95" xfId="0" applyNumberFormat="1" applyFont="1" applyFill="1" applyBorder="1" applyAlignment="1">
      <alignment horizontal="center" vertical="center"/>
    </xf>
    <xf numFmtId="38" fontId="16" fillId="2" borderId="95" xfId="1" applyFont="1" applyFill="1" applyBorder="1" applyAlignment="1" applyProtection="1">
      <alignment vertical="center"/>
    </xf>
    <xf numFmtId="9" fontId="16" fillId="2" borderId="65" xfId="0" applyNumberFormat="1" applyFont="1" applyFill="1" applyBorder="1" applyAlignment="1">
      <alignment horizontal="center" vertical="center"/>
    </xf>
    <xf numFmtId="38" fontId="16" fillId="2" borderId="65" xfId="1" applyFont="1" applyFill="1" applyBorder="1" applyAlignment="1" applyProtection="1">
      <alignment vertical="center"/>
    </xf>
    <xf numFmtId="38" fontId="16" fillId="2" borderId="93" xfId="1" applyFont="1" applyFill="1" applyBorder="1" applyAlignment="1" applyProtection="1">
      <alignment vertical="center"/>
    </xf>
    <xf numFmtId="0" fontId="16" fillId="6" borderId="2" xfId="0" applyFont="1" applyFill="1" applyBorder="1" applyAlignment="1">
      <alignment horizontal="distributed" vertical="center" indent="1"/>
    </xf>
    <xf numFmtId="0" fontId="16" fillId="6" borderId="2" xfId="0" applyFont="1" applyFill="1" applyBorder="1" applyAlignment="1">
      <alignment horizontal="center" vertical="center"/>
    </xf>
    <xf numFmtId="0" fontId="16" fillId="2" borderId="0" xfId="0" applyFont="1" applyFill="1" applyAlignment="1">
      <alignment horizontal="left" vertical="center" indent="4"/>
    </xf>
    <xf numFmtId="0" fontId="16" fillId="2" borderId="0" xfId="0" applyFont="1" applyFill="1" applyAlignment="1">
      <alignment horizontal="left" vertical="center" indent="5"/>
    </xf>
    <xf numFmtId="0" fontId="16" fillId="2" borderId="1" xfId="0" applyFont="1" applyFill="1" applyBorder="1">
      <alignment vertical="center"/>
    </xf>
    <xf numFmtId="0" fontId="20" fillId="6" borderId="2" xfId="0" applyFont="1" applyFill="1" applyBorder="1" applyAlignment="1">
      <alignment horizontal="center" vertical="center" shrinkToFit="1"/>
    </xf>
    <xf numFmtId="0" fontId="19" fillId="6" borderId="19" xfId="0" applyFont="1" applyFill="1" applyBorder="1" applyAlignment="1">
      <alignment vertical="center" wrapText="1" shrinkToFit="1"/>
    </xf>
    <xf numFmtId="0" fontId="19" fillId="6" borderId="20" xfId="0" applyFont="1" applyFill="1" applyBorder="1" applyAlignment="1">
      <alignment vertical="center" wrapText="1" shrinkToFit="1"/>
    </xf>
    <xf numFmtId="0" fontId="19" fillId="6" borderId="42" xfId="0" applyFont="1" applyFill="1" applyBorder="1" applyAlignment="1">
      <alignment vertical="center" wrapText="1" shrinkToFit="1"/>
    </xf>
    <xf numFmtId="0" fontId="19" fillId="6" borderId="2" xfId="0" applyFont="1" applyFill="1" applyBorder="1" applyAlignment="1">
      <alignment horizontal="center" vertical="center" shrinkToFit="1"/>
    </xf>
    <xf numFmtId="0" fontId="16" fillId="2" borderId="0" xfId="0" applyFont="1" applyFill="1" applyAlignment="1" applyProtection="1">
      <alignment vertical="center" shrinkToFit="1"/>
      <protection locked="0"/>
    </xf>
    <xf numFmtId="0" fontId="16" fillId="2" borderId="0" xfId="0" applyFont="1" applyFill="1" applyAlignment="1">
      <alignment horizontal="left" vertical="center" shrinkToFit="1"/>
    </xf>
    <xf numFmtId="0" fontId="36" fillId="2" borderId="0" xfId="0" applyFont="1" applyFill="1">
      <alignment vertical="center"/>
    </xf>
    <xf numFmtId="0" fontId="17" fillId="10" borderId="2" xfId="0" applyFont="1" applyFill="1" applyBorder="1" applyAlignment="1">
      <alignment horizontal="center" vertical="center"/>
    </xf>
    <xf numFmtId="184" fontId="17" fillId="10" borderId="2" xfId="0" applyNumberFormat="1" applyFont="1" applyFill="1" applyBorder="1">
      <alignment vertical="center"/>
    </xf>
    <xf numFmtId="0" fontId="30" fillId="2" borderId="0" xfId="0" applyFont="1" applyFill="1">
      <alignment vertical="center"/>
    </xf>
    <xf numFmtId="0" fontId="20" fillId="6" borderId="2" xfId="0" applyFont="1" applyFill="1" applyBorder="1" applyAlignment="1">
      <alignment horizontal="distributed" vertical="center" indent="1"/>
    </xf>
    <xf numFmtId="0" fontId="20" fillId="6" borderId="2" xfId="0" applyFont="1" applyFill="1" applyBorder="1" applyAlignment="1">
      <alignment horizontal="center" vertical="center"/>
    </xf>
    <xf numFmtId="0" fontId="20" fillId="5" borderId="2" xfId="0" applyFont="1" applyFill="1" applyBorder="1" applyAlignment="1" applyProtection="1">
      <alignment horizontal="left" vertical="center" shrinkToFit="1"/>
      <protection locked="0"/>
    </xf>
    <xf numFmtId="188" fontId="20" fillId="2" borderId="2" xfId="0" applyNumberFormat="1" applyFont="1" applyFill="1" applyBorder="1" applyAlignment="1" applyProtection="1">
      <alignment horizontal="center" vertical="center"/>
      <protection locked="0"/>
    </xf>
    <xf numFmtId="0" fontId="16" fillId="0" borderId="82" xfId="0" applyFont="1" applyBorder="1" applyAlignment="1">
      <alignment horizontal="center" vertical="center" textRotation="255" shrinkToFit="1"/>
    </xf>
    <xf numFmtId="0" fontId="16" fillId="0" borderId="83" xfId="0" applyFont="1" applyBorder="1" applyAlignment="1">
      <alignment horizontal="center" vertical="center" textRotation="255" shrinkToFit="1"/>
    </xf>
    <xf numFmtId="0" fontId="16" fillId="2" borderId="78" xfId="0" applyFont="1" applyFill="1" applyBorder="1" applyAlignment="1">
      <alignment horizontal="center" vertical="center"/>
    </xf>
    <xf numFmtId="0" fontId="16" fillId="2" borderId="79" xfId="0" applyFont="1" applyFill="1" applyBorder="1" applyAlignment="1">
      <alignment horizontal="center" vertical="center"/>
    </xf>
    <xf numFmtId="0" fontId="16" fillId="2" borderId="80" xfId="0" applyFont="1" applyFill="1" applyBorder="1" applyAlignment="1">
      <alignment horizontal="center" vertical="center"/>
    </xf>
    <xf numFmtId="0" fontId="16" fillId="2" borderId="81" xfId="0" applyFont="1" applyFill="1" applyBorder="1" applyAlignment="1">
      <alignment horizontal="center" vertical="center"/>
    </xf>
    <xf numFmtId="0" fontId="16" fillId="2" borderId="3"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3" xfId="0" applyFont="1" applyFill="1" applyBorder="1" applyAlignment="1">
      <alignment horizontal="center" vertical="center"/>
    </xf>
    <xf numFmtId="0" fontId="16" fillId="2" borderId="5" xfId="0" applyFont="1" applyFill="1" applyBorder="1" applyAlignment="1">
      <alignment horizontal="center" vertical="center"/>
    </xf>
    <xf numFmtId="0" fontId="16" fillId="2" borderId="2" xfId="0" applyFont="1" applyFill="1" applyBorder="1" applyAlignment="1" applyProtection="1">
      <alignment horizontal="center" vertical="center" wrapText="1"/>
      <protection locked="0"/>
    </xf>
    <xf numFmtId="0" fontId="16" fillId="2" borderId="2" xfId="0" applyFont="1" applyFill="1" applyBorder="1" applyAlignment="1">
      <alignment horizontal="center" vertical="center" wrapText="1"/>
    </xf>
    <xf numFmtId="0" fontId="19" fillId="6" borderId="6" xfId="0" applyFont="1" applyFill="1" applyBorder="1" applyAlignment="1">
      <alignment horizontal="center" vertical="distributed" textRotation="255" indent="1"/>
    </xf>
    <xf numFmtId="0" fontId="19" fillId="6" borderId="77" xfId="0" applyFont="1" applyFill="1" applyBorder="1" applyAlignment="1">
      <alignment horizontal="center" vertical="distributed" textRotation="255" indent="1"/>
    </xf>
    <xf numFmtId="0" fontId="19" fillId="6" borderId="7" xfId="0" applyFont="1" applyFill="1" applyBorder="1" applyAlignment="1">
      <alignment horizontal="center" vertical="distributed" textRotation="255" indent="1"/>
    </xf>
    <xf numFmtId="0" fontId="16" fillId="2" borderId="4" xfId="0" applyFont="1" applyFill="1" applyBorder="1" applyAlignment="1">
      <alignment horizontal="center" vertical="center"/>
    </xf>
    <xf numFmtId="180" fontId="34" fillId="2" borderId="9" xfId="1" applyNumberFormat="1" applyFont="1" applyFill="1" applyBorder="1" applyAlignment="1">
      <alignment horizontal="right" vertical="center"/>
    </xf>
    <xf numFmtId="180" fontId="34" fillId="2" borderId="8" xfId="1" applyNumberFormat="1" applyFont="1" applyFill="1" applyBorder="1" applyAlignment="1">
      <alignment horizontal="right" vertical="center"/>
    </xf>
    <xf numFmtId="180" fontId="34" fillId="2" borderId="55" xfId="1" applyNumberFormat="1" applyFont="1" applyFill="1" applyBorder="1" applyAlignment="1">
      <alignment horizontal="right" vertical="center"/>
    </xf>
    <xf numFmtId="0" fontId="22" fillId="2" borderId="8" xfId="0" applyFont="1" applyFill="1" applyBorder="1" applyAlignment="1">
      <alignment horizontal="left" vertical="top" wrapText="1"/>
    </xf>
    <xf numFmtId="0" fontId="16" fillId="2" borderId="1" xfId="0" applyFont="1" applyFill="1" applyBorder="1" applyAlignment="1" applyProtection="1">
      <alignment horizontal="left"/>
      <protection locked="0"/>
    </xf>
    <xf numFmtId="0" fontId="16" fillId="6" borderId="3" xfId="0" applyFont="1" applyFill="1" applyBorder="1" applyAlignment="1">
      <alignment horizontal="center" vertical="center"/>
    </xf>
    <xf numFmtId="0" fontId="16" fillId="6" borderId="4" xfId="0" applyFont="1" applyFill="1" applyBorder="1" applyAlignment="1">
      <alignment horizontal="center" vertical="center"/>
    </xf>
    <xf numFmtId="0" fontId="16" fillId="6" borderId="5" xfId="0" applyFont="1" applyFill="1" applyBorder="1" applyAlignment="1">
      <alignment horizontal="center" vertical="center"/>
    </xf>
    <xf numFmtId="0" fontId="16" fillId="5" borderId="1" xfId="0" applyFont="1" applyFill="1" applyBorder="1" applyAlignment="1" applyProtection="1">
      <alignment horizontal="center" vertical="center" shrinkToFit="1"/>
      <protection locked="0"/>
    </xf>
    <xf numFmtId="0" fontId="16" fillId="5" borderId="12" xfId="0" applyFont="1" applyFill="1" applyBorder="1" applyAlignment="1" applyProtection="1">
      <alignment horizontal="center" vertical="center" shrinkToFit="1"/>
      <protection locked="0"/>
    </xf>
    <xf numFmtId="177" fontId="16" fillId="4" borderId="2" xfId="0" applyNumberFormat="1" applyFont="1" applyFill="1" applyBorder="1" applyAlignment="1" applyProtection="1">
      <alignment horizontal="right" vertical="center"/>
      <protection locked="0"/>
    </xf>
    <xf numFmtId="9" fontId="16" fillId="4" borderId="2" xfId="0" applyNumberFormat="1" applyFont="1" applyFill="1" applyBorder="1" applyAlignment="1" applyProtection="1">
      <alignment horizontal="center" vertical="center"/>
      <protection locked="0"/>
    </xf>
    <xf numFmtId="0" fontId="16" fillId="5" borderId="3" xfId="0" applyFont="1" applyFill="1" applyBorder="1" applyAlignment="1" applyProtection="1">
      <alignment horizontal="left" vertical="center" indent="1"/>
      <protection locked="0"/>
    </xf>
    <xf numFmtId="0" fontId="16" fillId="5" borderId="4" xfId="0" applyFont="1" applyFill="1" applyBorder="1" applyAlignment="1" applyProtection="1">
      <alignment horizontal="left" vertical="center" indent="1"/>
      <protection locked="0"/>
    </xf>
    <xf numFmtId="0" fontId="16" fillId="5" borderId="5" xfId="0" applyFont="1" applyFill="1" applyBorder="1" applyAlignment="1" applyProtection="1">
      <alignment horizontal="left" vertical="center" indent="1"/>
      <protection locked="0"/>
    </xf>
    <xf numFmtId="177" fontId="17" fillId="2" borderId="2" xfId="0" applyNumberFormat="1" applyFont="1" applyFill="1" applyBorder="1" applyAlignment="1">
      <alignment horizontal="right" vertical="center"/>
    </xf>
    <xf numFmtId="177" fontId="16" fillId="2" borderId="2" xfId="0" applyNumberFormat="1" applyFont="1" applyFill="1" applyBorder="1" applyAlignment="1">
      <alignment horizontal="right" vertical="center"/>
    </xf>
    <xf numFmtId="179" fontId="16" fillId="5" borderId="3" xfId="0" applyNumberFormat="1" applyFont="1" applyFill="1" applyBorder="1" applyAlignment="1" applyProtection="1">
      <alignment horizontal="center" vertical="center" shrinkToFit="1"/>
      <protection locked="0"/>
    </xf>
    <xf numFmtId="179" fontId="16" fillId="5" borderId="4" xfId="0" applyNumberFormat="1" applyFont="1" applyFill="1" applyBorder="1" applyAlignment="1" applyProtection="1">
      <alignment horizontal="center" vertical="center" shrinkToFit="1"/>
      <protection locked="0"/>
    </xf>
    <xf numFmtId="186" fontId="16" fillId="5" borderId="4" xfId="0" applyNumberFormat="1" applyFont="1" applyFill="1" applyBorder="1" applyAlignment="1" applyProtection="1">
      <alignment horizontal="center" vertical="center" shrinkToFit="1"/>
      <protection locked="0"/>
    </xf>
    <xf numFmtId="186" fontId="16" fillId="5" borderId="5" xfId="0" applyNumberFormat="1" applyFont="1" applyFill="1" applyBorder="1" applyAlignment="1" applyProtection="1">
      <alignment horizontal="center" vertical="center" shrinkToFit="1"/>
      <protection locked="0"/>
    </xf>
    <xf numFmtId="0" fontId="20" fillId="2" borderId="0" xfId="0" applyFont="1" applyFill="1" applyAlignment="1">
      <alignment horizontal="left" wrapText="1"/>
    </xf>
    <xf numFmtId="0" fontId="20" fillId="2" borderId="1" xfId="0" applyFont="1" applyFill="1" applyBorder="1" applyAlignment="1">
      <alignment horizontal="left" vertical="top" wrapText="1"/>
    </xf>
    <xf numFmtId="0" fontId="20" fillId="2" borderId="12" xfId="0" applyFont="1" applyFill="1" applyBorder="1" applyAlignment="1">
      <alignment horizontal="left" vertical="top" wrapText="1"/>
    </xf>
    <xf numFmtId="0" fontId="13" fillId="6" borderId="0" xfId="0" applyFont="1" applyFill="1" applyAlignment="1">
      <alignment horizontal="center" vertical="center"/>
    </xf>
    <xf numFmtId="0" fontId="16" fillId="2" borderId="0" xfId="0" applyFont="1" applyFill="1" applyAlignment="1">
      <alignment horizontal="distributed" vertical="center"/>
    </xf>
    <xf numFmtId="0" fontId="16" fillId="5" borderId="0" xfId="0" applyFont="1" applyFill="1" applyAlignment="1" applyProtection="1">
      <alignment horizontal="center" vertical="center" shrinkToFit="1"/>
      <protection locked="0"/>
    </xf>
    <xf numFmtId="0" fontId="16" fillId="5" borderId="22" xfId="0" applyFont="1" applyFill="1" applyBorder="1" applyAlignment="1" applyProtection="1">
      <alignment horizontal="center" vertical="center" shrinkToFit="1"/>
      <protection locked="0"/>
    </xf>
    <xf numFmtId="0" fontId="16" fillId="2" borderId="9" xfId="0" applyFont="1" applyFill="1" applyBorder="1" applyAlignment="1">
      <alignment horizontal="distributed" vertical="center"/>
    </xf>
    <xf numFmtId="0" fontId="16" fillId="2" borderId="8" xfId="0" applyFont="1" applyFill="1" applyBorder="1" applyAlignment="1">
      <alignment horizontal="distributed" vertical="center"/>
    </xf>
    <xf numFmtId="0" fontId="16" fillId="2" borderId="30" xfId="0" applyFont="1" applyFill="1" applyBorder="1" applyAlignment="1">
      <alignment horizontal="distributed" vertical="center"/>
    </xf>
    <xf numFmtId="0" fontId="19" fillId="6" borderId="2" xfId="0" applyFont="1" applyFill="1" applyBorder="1" applyAlignment="1">
      <alignment horizontal="center" vertical="center" textRotation="255"/>
    </xf>
    <xf numFmtId="0" fontId="16" fillId="2" borderId="11" xfId="0" applyFont="1" applyFill="1" applyBorder="1" applyAlignment="1">
      <alignment horizontal="distributed" vertical="center"/>
    </xf>
    <xf numFmtId="0" fontId="16" fillId="2" borderId="1" xfId="0" applyFont="1" applyFill="1" applyBorder="1" applyAlignment="1">
      <alignment horizontal="distributed" vertical="center"/>
    </xf>
    <xf numFmtId="176" fontId="16" fillId="2" borderId="0" xfId="0" applyNumberFormat="1" applyFont="1" applyFill="1" applyAlignment="1" applyProtection="1">
      <alignment horizontal="center" vertical="center"/>
      <protection locked="0"/>
    </xf>
    <xf numFmtId="0" fontId="16" fillId="2" borderId="0" xfId="0" applyFont="1" applyFill="1" applyAlignment="1">
      <alignment horizontal="center" vertical="center"/>
    </xf>
    <xf numFmtId="0" fontId="18" fillId="2" borderId="0" xfId="0" applyFont="1" applyFill="1" applyAlignment="1">
      <alignment horizontal="center" vertical="center"/>
    </xf>
    <xf numFmtId="182" fontId="16" fillId="5" borderId="8" xfId="0" applyNumberFormat="1" applyFont="1" applyFill="1" applyBorder="1" applyAlignment="1" applyProtection="1">
      <alignment horizontal="left" vertical="center" shrinkToFit="1"/>
      <protection locked="0"/>
    </xf>
    <xf numFmtId="0" fontId="16" fillId="5" borderId="8" xfId="0" applyFont="1" applyFill="1" applyBorder="1" applyAlignment="1" applyProtection="1">
      <alignment horizontal="center" vertical="center" shrinkToFit="1"/>
      <protection locked="0"/>
    </xf>
    <xf numFmtId="0" fontId="16" fillId="5" borderId="10" xfId="0" applyFont="1" applyFill="1" applyBorder="1" applyAlignment="1" applyProtection="1">
      <alignment horizontal="center" vertical="center" shrinkToFit="1"/>
      <protection locked="0"/>
    </xf>
    <xf numFmtId="0" fontId="21" fillId="5" borderId="0" xfId="0" applyFont="1" applyFill="1" applyAlignment="1" applyProtection="1">
      <alignment horizontal="center" vertical="center" shrinkToFit="1"/>
      <protection locked="0"/>
    </xf>
    <xf numFmtId="0" fontId="21" fillId="5" borderId="22" xfId="0" applyFont="1" applyFill="1" applyBorder="1" applyAlignment="1" applyProtection="1">
      <alignment horizontal="center" vertical="center" shrinkToFit="1"/>
      <protection locked="0"/>
    </xf>
    <xf numFmtId="0" fontId="16" fillId="2" borderId="1" xfId="0" applyFont="1" applyFill="1" applyBorder="1" applyAlignment="1">
      <alignment horizontal="left" shrinkToFit="1"/>
    </xf>
    <xf numFmtId="0" fontId="16" fillId="5" borderId="1" xfId="0" applyFont="1" applyFill="1" applyBorder="1" applyAlignment="1" applyProtection="1">
      <alignment horizontal="left" wrapText="1" shrinkToFit="1"/>
      <protection locked="0"/>
    </xf>
    <xf numFmtId="0" fontId="20" fillId="2" borderId="0" xfId="0" applyFont="1" applyFill="1" applyAlignment="1">
      <alignment horizontal="left" vertical="center"/>
    </xf>
    <xf numFmtId="0" fontId="20" fillId="2" borderId="22" xfId="0" applyFont="1" applyFill="1" applyBorder="1" applyAlignment="1">
      <alignment horizontal="left" vertical="center"/>
    </xf>
    <xf numFmtId="177" fontId="34" fillId="2" borderId="16" xfId="0" applyNumberFormat="1" applyFont="1" applyFill="1" applyBorder="1" applyAlignment="1">
      <alignment horizontal="right" vertical="center"/>
    </xf>
    <xf numFmtId="177" fontId="34" fillId="2" borderId="16" xfId="0" applyNumberFormat="1" applyFont="1" applyFill="1" applyBorder="1" applyAlignment="1">
      <alignment horizontal="right" vertical="center" shrinkToFit="1"/>
    </xf>
    <xf numFmtId="177" fontId="34" fillId="2" borderId="17" xfId="0" applyNumberFormat="1" applyFont="1" applyFill="1" applyBorder="1" applyAlignment="1">
      <alignment horizontal="right" vertical="center" shrinkToFit="1"/>
    </xf>
    <xf numFmtId="9" fontId="16" fillId="4" borderId="6" xfId="0" applyNumberFormat="1" applyFont="1" applyFill="1" applyBorder="1" applyAlignment="1">
      <alignment horizontal="center" vertical="center"/>
    </xf>
    <xf numFmtId="0" fontId="20" fillId="2" borderId="11" xfId="0" applyFont="1" applyFill="1" applyBorder="1" applyAlignment="1">
      <alignment horizontal="distributed" vertical="distributed" indent="1"/>
    </xf>
    <xf numFmtId="0" fontId="20" fillId="2" borderId="1" xfId="0" applyFont="1" applyFill="1" applyBorder="1" applyAlignment="1">
      <alignment horizontal="distributed" vertical="distributed" indent="1"/>
    </xf>
    <xf numFmtId="0" fontId="20" fillId="2" borderId="12" xfId="0" applyFont="1" applyFill="1" applyBorder="1" applyAlignment="1">
      <alignment horizontal="distributed" vertical="distributed" indent="1"/>
    </xf>
    <xf numFmtId="0" fontId="20" fillId="5" borderId="2" xfId="0" applyFont="1" applyFill="1" applyBorder="1" applyAlignment="1" applyProtection="1">
      <alignment horizontal="center" vertical="center"/>
      <protection locked="0"/>
    </xf>
    <xf numFmtId="187" fontId="20" fillId="5" borderId="2" xfId="0" applyNumberFormat="1" applyFont="1" applyFill="1" applyBorder="1" applyAlignment="1" applyProtection="1">
      <alignment horizontal="right" vertical="center"/>
      <protection locked="0"/>
    </xf>
    <xf numFmtId="38" fontId="20" fillId="5" borderId="2" xfId="1" applyFont="1" applyFill="1" applyBorder="1" applyAlignment="1" applyProtection="1">
      <alignment horizontal="right" vertical="center"/>
      <protection locked="0"/>
    </xf>
    <xf numFmtId="38" fontId="20" fillId="2" borderId="2" xfId="1" applyFont="1" applyFill="1" applyBorder="1" applyAlignment="1">
      <alignment horizontal="right" vertical="center"/>
    </xf>
    <xf numFmtId="0" fontId="20" fillId="2" borderId="9" xfId="0" applyFont="1" applyFill="1" applyBorder="1" applyAlignment="1">
      <alignment horizontal="distributed" vertical="distributed" indent="1"/>
    </xf>
    <xf numFmtId="0" fontId="20" fillId="2" borderId="8" xfId="0" applyFont="1" applyFill="1" applyBorder="1" applyAlignment="1">
      <alignment horizontal="distributed" vertical="distributed" indent="1"/>
    </xf>
    <xf numFmtId="0" fontId="20" fillId="2" borderId="10" xfId="0" applyFont="1" applyFill="1" applyBorder="1" applyAlignment="1">
      <alignment horizontal="distributed" vertical="distributed" indent="1"/>
    </xf>
    <xf numFmtId="0" fontId="20" fillId="2" borderId="13" xfId="0" applyFont="1" applyFill="1" applyBorder="1" applyAlignment="1">
      <alignment horizontal="distributed" vertical="distributed" indent="1"/>
    </xf>
    <xf numFmtId="0" fontId="20" fillId="2" borderId="14" xfId="0" applyFont="1" applyFill="1" applyBorder="1" applyAlignment="1">
      <alignment horizontal="distributed" vertical="distributed" indent="1"/>
    </xf>
    <xf numFmtId="0" fontId="20" fillId="2" borderId="35" xfId="0" applyFont="1" applyFill="1" applyBorder="1" applyAlignment="1">
      <alignment horizontal="distributed" vertical="distributed" indent="1"/>
    </xf>
    <xf numFmtId="177" fontId="16" fillId="3" borderId="7" xfId="0" applyNumberFormat="1" applyFont="1" applyFill="1" applyBorder="1" applyAlignment="1">
      <alignment horizontal="right" vertical="center" shrinkToFit="1"/>
    </xf>
    <xf numFmtId="177" fontId="16" fillId="2" borderId="7" xfId="0" applyNumberFormat="1" applyFont="1" applyFill="1" applyBorder="1" applyAlignment="1">
      <alignment horizontal="right" vertical="center"/>
    </xf>
    <xf numFmtId="0" fontId="25" fillId="6" borderId="9" xfId="0" applyFont="1" applyFill="1" applyBorder="1" applyAlignment="1">
      <alignment horizontal="center" vertical="center" textRotation="255"/>
    </xf>
    <xf numFmtId="0" fontId="25" fillId="6" borderId="30" xfId="0" applyFont="1" applyFill="1" applyBorder="1" applyAlignment="1">
      <alignment horizontal="center" vertical="center" textRotation="255"/>
    </xf>
    <xf numFmtId="0" fontId="25" fillId="6" borderId="11" xfId="0" applyFont="1" applyFill="1" applyBorder="1" applyAlignment="1">
      <alignment horizontal="center" vertical="center" textRotation="255"/>
    </xf>
    <xf numFmtId="9" fontId="16" fillId="4" borderId="7" xfId="0" applyNumberFormat="1" applyFont="1" applyFill="1" applyBorder="1" applyAlignment="1">
      <alignment horizontal="center" vertical="center"/>
    </xf>
    <xf numFmtId="177" fontId="16" fillId="2" borderId="6" xfId="0" applyNumberFormat="1" applyFont="1" applyFill="1" applyBorder="1" applyAlignment="1">
      <alignment horizontal="right" vertical="center"/>
    </xf>
    <xf numFmtId="9" fontId="34" fillId="4" borderId="16" xfId="0" applyNumberFormat="1" applyFont="1" applyFill="1" applyBorder="1" applyAlignment="1">
      <alignment horizontal="center" vertical="center"/>
    </xf>
    <xf numFmtId="177" fontId="34" fillId="4" borderId="13" xfId="0" applyNumberFormat="1" applyFont="1" applyFill="1" applyBorder="1" applyAlignment="1">
      <alignment horizontal="right" vertical="center"/>
    </xf>
    <xf numFmtId="177" fontId="34" fillId="4" borderId="14" xfId="0" applyNumberFormat="1" applyFont="1" applyFill="1" applyBorder="1" applyAlignment="1">
      <alignment horizontal="right" vertical="center"/>
    </xf>
    <xf numFmtId="177" fontId="34" fillId="4" borderId="15" xfId="0" applyNumberFormat="1" applyFont="1" applyFill="1" applyBorder="1" applyAlignment="1">
      <alignment horizontal="right" vertical="center"/>
    </xf>
    <xf numFmtId="177" fontId="16" fillId="4" borderId="9" xfId="0" applyNumberFormat="1" applyFont="1" applyFill="1" applyBorder="1" applyAlignment="1">
      <alignment horizontal="right" vertical="center"/>
    </xf>
    <xf numFmtId="177" fontId="16" fillId="4" borderId="8" xfId="0" applyNumberFormat="1" applyFont="1" applyFill="1" applyBorder="1" applyAlignment="1">
      <alignment horizontal="right" vertical="center"/>
    </xf>
    <xf numFmtId="177" fontId="16" fillId="4" borderId="10" xfId="0" applyNumberFormat="1" applyFont="1" applyFill="1" applyBorder="1" applyAlignment="1">
      <alignment horizontal="right" vertical="center"/>
    </xf>
    <xf numFmtId="38" fontId="34" fillId="2" borderId="7" xfId="1" applyFont="1" applyFill="1" applyBorder="1" applyAlignment="1">
      <alignment horizontal="right" vertical="center"/>
    </xf>
    <xf numFmtId="38" fontId="34" fillId="2" borderId="45" xfId="1" applyFont="1" applyFill="1" applyBorder="1" applyAlignment="1">
      <alignment horizontal="right" vertical="center"/>
    </xf>
    <xf numFmtId="0" fontId="16" fillId="6" borderId="16" xfId="0" applyFont="1" applyFill="1" applyBorder="1" applyAlignment="1">
      <alignment horizontal="distributed" vertical="center" indent="1"/>
    </xf>
    <xf numFmtId="0" fontId="16" fillId="6" borderId="17" xfId="0" applyFont="1" applyFill="1" applyBorder="1" applyAlignment="1">
      <alignment horizontal="distributed" vertical="center" indent="1"/>
    </xf>
    <xf numFmtId="0" fontId="19" fillId="6" borderId="21" xfId="0" applyFont="1" applyFill="1" applyBorder="1" applyAlignment="1">
      <alignment horizontal="distributed" vertical="center" wrapText="1" indent="1" shrinkToFit="1"/>
    </xf>
    <xf numFmtId="0" fontId="19" fillId="6" borderId="0" xfId="0" applyFont="1" applyFill="1" applyAlignment="1">
      <alignment horizontal="distributed" vertical="center" wrapText="1" indent="1" shrinkToFit="1"/>
    </xf>
    <xf numFmtId="0" fontId="19" fillId="6" borderId="43" xfId="0" applyFont="1" applyFill="1" applyBorder="1" applyAlignment="1">
      <alignment horizontal="distributed" vertical="center" wrapText="1" indent="1" shrinkToFit="1"/>
    </xf>
    <xf numFmtId="0" fontId="20" fillId="5" borderId="6" xfId="0" applyFont="1" applyFill="1" applyBorder="1" applyAlignment="1" applyProtection="1">
      <alignment horizontal="left" vertical="center" shrinkToFit="1"/>
      <protection locked="0"/>
    </xf>
    <xf numFmtId="0" fontId="20" fillId="5" borderId="6" xfId="0" applyFont="1" applyFill="1" applyBorder="1" applyAlignment="1" applyProtection="1">
      <alignment horizontal="center" vertical="center"/>
      <protection locked="0"/>
    </xf>
    <xf numFmtId="178" fontId="16" fillId="7" borderId="100" xfId="0" applyNumberFormat="1" applyFont="1" applyFill="1" applyBorder="1" applyAlignment="1">
      <alignment horizontal="center" vertical="center"/>
    </xf>
    <xf numFmtId="178" fontId="16" fillId="7" borderId="12" xfId="0" applyNumberFormat="1" applyFont="1" applyFill="1" applyBorder="1" applyAlignment="1">
      <alignment horizontal="center" vertical="center"/>
    </xf>
    <xf numFmtId="0" fontId="19" fillId="7" borderId="39" xfId="0" applyFont="1" applyFill="1" applyBorder="1" applyAlignment="1">
      <alignment horizontal="center" vertical="center" shrinkToFit="1"/>
    </xf>
    <xf numFmtId="0" fontId="19" fillId="7" borderId="16" xfId="0" applyFont="1" applyFill="1" applyBorder="1" applyAlignment="1">
      <alignment horizontal="center" vertical="center" shrinkToFit="1"/>
    </xf>
    <xf numFmtId="0" fontId="19" fillId="7" borderId="17" xfId="0" applyFont="1" applyFill="1" applyBorder="1" applyAlignment="1">
      <alignment horizontal="center" vertical="center" shrinkToFit="1"/>
    </xf>
    <xf numFmtId="178" fontId="16" fillId="7" borderId="101" xfId="0" applyNumberFormat="1" applyFont="1" applyFill="1" applyBorder="1" applyAlignment="1">
      <alignment horizontal="center" vertical="center"/>
    </xf>
    <xf numFmtId="178" fontId="16" fillId="7" borderId="5" xfId="0" applyNumberFormat="1" applyFont="1" applyFill="1" applyBorder="1" applyAlignment="1">
      <alignment horizontal="center" vertical="center"/>
    </xf>
    <xf numFmtId="38" fontId="34" fillId="2" borderId="11" xfId="1" applyFont="1" applyFill="1" applyBorder="1" applyAlignment="1">
      <alignment horizontal="right" vertical="center"/>
    </xf>
    <xf numFmtId="38" fontId="34" fillId="2" borderId="1" xfId="1" applyFont="1" applyFill="1" applyBorder="1" applyAlignment="1">
      <alignment horizontal="right" vertical="center"/>
    </xf>
    <xf numFmtId="38" fontId="34" fillId="2" borderId="12" xfId="1" applyFont="1" applyFill="1" applyBorder="1" applyAlignment="1">
      <alignment horizontal="right" vertical="center"/>
    </xf>
    <xf numFmtId="188" fontId="37" fillId="0" borderId="27" xfId="0" quotePrefix="1" applyNumberFormat="1" applyFont="1" applyBorder="1" applyAlignment="1" applyProtection="1">
      <alignment horizontal="center" vertical="center"/>
      <protection locked="0"/>
    </xf>
    <xf numFmtId="188" fontId="37" fillId="0" borderId="28" xfId="0" applyNumberFormat="1" applyFont="1" applyBorder="1" applyAlignment="1" applyProtection="1">
      <alignment horizontal="center" vertical="center"/>
      <protection locked="0"/>
    </xf>
    <xf numFmtId="188" fontId="37" fillId="0" borderId="29" xfId="0" applyNumberFormat="1" applyFont="1" applyBorder="1" applyAlignment="1" applyProtection="1">
      <alignment horizontal="center" vertical="center"/>
      <protection locked="0"/>
    </xf>
    <xf numFmtId="187" fontId="20" fillId="5" borderId="6" xfId="0" applyNumberFormat="1" applyFont="1" applyFill="1" applyBorder="1" applyAlignment="1" applyProtection="1">
      <alignment horizontal="right" vertical="center"/>
      <protection locked="0"/>
    </xf>
    <xf numFmtId="38" fontId="34" fillId="2" borderId="47" xfId="1" applyFont="1" applyFill="1" applyBorder="1" applyAlignment="1">
      <alignment horizontal="right" vertical="center" wrapText="1" shrinkToFit="1"/>
    </xf>
    <xf numFmtId="38" fontId="34" fillId="2" borderId="48" xfId="1" applyFont="1" applyFill="1" applyBorder="1" applyAlignment="1">
      <alignment horizontal="right" vertical="center" wrapText="1" shrinkToFit="1"/>
    </xf>
    <xf numFmtId="0" fontId="16" fillId="6" borderId="13" xfId="0" applyFont="1" applyFill="1" applyBorder="1" applyAlignment="1">
      <alignment horizontal="center" vertical="center"/>
    </xf>
    <xf numFmtId="0" fontId="16" fillId="6" borderId="15" xfId="0" applyFont="1" applyFill="1" applyBorder="1" applyAlignment="1">
      <alignment horizontal="center" vertical="center"/>
    </xf>
    <xf numFmtId="0" fontId="16" fillId="6" borderId="46" xfId="0" applyFont="1" applyFill="1" applyBorder="1" applyAlignment="1">
      <alignment horizontal="distributed" vertical="center" indent="1"/>
    </xf>
    <xf numFmtId="0" fontId="16" fillId="6" borderId="14" xfId="0" applyFont="1" applyFill="1" applyBorder="1" applyAlignment="1">
      <alignment horizontal="distributed" vertical="center" indent="1"/>
    </xf>
    <xf numFmtId="0" fontId="16" fillId="6" borderId="15" xfId="0" applyFont="1" applyFill="1" applyBorder="1" applyAlignment="1">
      <alignment horizontal="distributed" vertical="center" indent="1"/>
    </xf>
    <xf numFmtId="38" fontId="34" fillId="2" borderId="48" xfId="1" applyFont="1" applyFill="1" applyBorder="1" applyAlignment="1">
      <alignment horizontal="right" vertical="center"/>
    </xf>
    <xf numFmtId="38" fontId="34" fillId="2" borderId="49" xfId="1" applyFont="1" applyFill="1" applyBorder="1" applyAlignment="1">
      <alignment horizontal="right" vertical="center"/>
    </xf>
    <xf numFmtId="38" fontId="34" fillId="2" borderId="12" xfId="1" applyFont="1" applyFill="1" applyBorder="1" applyAlignment="1">
      <alignment horizontal="right" vertical="center" wrapText="1" shrinkToFit="1"/>
    </xf>
    <xf numFmtId="38" fontId="34" fillId="2" borderId="7" xfId="1" applyFont="1" applyFill="1" applyBorder="1" applyAlignment="1">
      <alignment horizontal="right" vertical="center" wrapText="1" shrinkToFit="1"/>
    </xf>
    <xf numFmtId="38" fontId="34" fillId="2" borderId="36" xfId="1" applyFont="1" applyFill="1" applyBorder="1" applyAlignment="1">
      <alignment horizontal="right" vertical="center"/>
    </xf>
    <xf numFmtId="38" fontId="34" fillId="2" borderId="37" xfId="1" applyFont="1" applyFill="1" applyBorder="1" applyAlignment="1">
      <alignment horizontal="right" vertical="center"/>
    </xf>
    <xf numFmtId="38" fontId="34" fillId="2" borderId="38" xfId="1" applyFont="1" applyFill="1" applyBorder="1" applyAlignment="1">
      <alignment horizontal="right" vertical="center"/>
    </xf>
    <xf numFmtId="38" fontId="20" fillId="5" borderId="6" xfId="1" applyFont="1" applyFill="1" applyBorder="1" applyAlignment="1" applyProtection="1">
      <alignment horizontal="right" vertical="center"/>
      <protection locked="0"/>
    </xf>
    <xf numFmtId="0" fontId="16" fillId="6" borderId="15" xfId="0" applyFont="1" applyFill="1" applyBorder="1" applyAlignment="1">
      <alignment horizontal="distributed" vertical="center" indent="1" shrinkToFit="1"/>
    </xf>
    <xf numFmtId="0" fontId="16" fillId="6" borderId="16" xfId="0" applyFont="1" applyFill="1" applyBorder="1" applyAlignment="1">
      <alignment horizontal="distributed" vertical="center" indent="1" shrinkToFit="1"/>
    </xf>
    <xf numFmtId="38" fontId="30" fillId="2" borderId="109" xfId="1" applyFont="1" applyFill="1" applyBorder="1" applyAlignment="1">
      <alignment horizontal="right"/>
    </xf>
    <xf numFmtId="38" fontId="30" fillId="2" borderId="62" xfId="1" applyFont="1" applyFill="1" applyBorder="1" applyAlignment="1">
      <alignment horizontal="right"/>
    </xf>
    <xf numFmtId="38" fontId="34" fillId="2" borderId="63" xfId="1" applyFont="1" applyFill="1" applyBorder="1" applyAlignment="1">
      <alignment horizontal="right" vertical="center"/>
    </xf>
    <xf numFmtId="38" fontId="34" fillId="2" borderId="53" xfId="1" applyFont="1" applyFill="1" applyBorder="1" applyAlignment="1">
      <alignment horizontal="right" vertical="center"/>
    </xf>
    <xf numFmtId="38" fontId="34" fillId="2" borderId="54" xfId="1" applyFont="1" applyFill="1" applyBorder="1" applyAlignment="1">
      <alignment horizontal="right" vertical="center"/>
    </xf>
    <xf numFmtId="177" fontId="34" fillId="2" borderId="61" xfId="1" applyNumberFormat="1" applyFont="1" applyFill="1" applyBorder="1" applyAlignment="1">
      <alignment horizontal="right" vertical="center"/>
    </xf>
    <xf numFmtId="0" fontId="34" fillId="2" borderId="50" xfId="1" applyNumberFormat="1" applyFont="1" applyFill="1" applyBorder="1" applyAlignment="1">
      <alignment horizontal="right" vertical="center"/>
    </xf>
    <xf numFmtId="0" fontId="34" fillId="2" borderId="51" xfId="1" applyNumberFormat="1" applyFont="1" applyFill="1" applyBorder="1" applyAlignment="1">
      <alignment horizontal="right" vertical="center"/>
    </xf>
    <xf numFmtId="0" fontId="16" fillId="2" borderId="21" xfId="0" applyFont="1" applyFill="1" applyBorder="1" applyAlignment="1">
      <alignment horizontal="left" vertical="center"/>
    </xf>
    <xf numFmtId="0" fontId="16" fillId="2" borderId="0" xfId="0" applyFont="1" applyFill="1" applyAlignment="1">
      <alignment horizontal="left" vertical="center"/>
    </xf>
    <xf numFmtId="180" fontId="16" fillId="2" borderId="14" xfId="1" applyNumberFormat="1" applyFont="1" applyFill="1" applyBorder="1" applyAlignment="1" applyProtection="1">
      <alignment vertical="center"/>
      <protection locked="0"/>
    </xf>
    <xf numFmtId="180" fontId="16" fillId="2" borderId="35" xfId="1" applyNumberFormat="1" applyFont="1" applyFill="1" applyBorder="1" applyAlignment="1" applyProtection="1">
      <alignment vertical="center"/>
      <protection locked="0"/>
    </xf>
    <xf numFmtId="178" fontId="16" fillId="7" borderId="102" xfId="0" applyNumberFormat="1" applyFont="1" applyFill="1" applyBorder="1" applyAlignment="1">
      <alignment horizontal="center" vertical="center"/>
    </xf>
    <xf numFmtId="178" fontId="16" fillId="7" borderId="29" xfId="0" applyNumberFormat="1" applyFont="1" applyFill="1" applyBorder="1" applyAlignment="1">
      <alignment horizontal="center" vertical="center"/>
    </xf>
    <xf numFmtId="0" fontId="19" fillId="6" borderId="71" xfId="0" applyFont="1" applyFill="1" applyBorder="1" applyAlignment="1">
      <alignment horizontal="distributed" vertical="distributed" textRotation="255" indent="1"/>
    </xf>
    <xf numFmtId="0" fontId="19" fillId="6" borderId="72" xfId="0" applyFont="1" applyFill="1" applyBorder="1" applyAlignment="1">
      <alignment horizontal="distributed" vertical="distributed" textRotation="255" indent="1"/>
    </xf>
    <xf numFmtId="0" fontId="16" fillId="6" borderId="73" xfId="0" applyFont="1" applyFill="1" applyBorder="1" applyAlignment="1">
      <alignment horizontal="distributed" vertical="distributed" indent="1"/>
    </xf>
    <xf numFmtId="0" fontId="16" fillId="7" borderId="75" xfId="0" applyFont="1" applyFill="1" applyBorder="1" applyAlignment="1">
      <alignment horizontal="center" vertical="center"/>
    </xf>
    <xf numFmtId="0" fontId="16" fillId="7" borderId="67" xfId="0" applyFont="1" applyFill="1" applyBorder="1" applyAlignment="1">
      <alignment horizontal="center" vertical="center"/>
    </xf>
    <xf numFmtId="0" fontId="16" fillId="7" borderId="76" xfId="0" applyFont="1" applyFill="1" applyBorder="1" applyAlignment="1">
      <alignment horizontal="center" vertical="center"/>
    </xf>
    <xf numFmtId="0" fontId="16" fillId="7" borderId="23" xfId="0" applyFont="1" applyFill="1" applyBorder="1">
      <alignment vertical="center"/>
    </xf>
    <xf numFmtId="0" fontId="16" fillId="7" borderId="24" xfId="0" applyFont="1" applyFill="1" applyBorder="1">
      <alignment vertical="center"/>
    </xf>
    <xf numFmtId="0" fontId="16" fillId="7" borderId="47" xfId="0" applyFont="1" applyFill="1" applyBorder="1">
      <alignment vertical="center"/>
    </xf>
    <xf numFmtId="38" fontId="34" fillId="2" borderId="67" xfId="1" applyFont="1" applyFill="1" applyBorder="1" applyAlignment="1">
      <alignment horizontal="right" vertical="center"/>
    </xf>
    <xf numFmtId="38" fontId="34" fillId="2" borderId="74" xfId="1" applyFont="1" applyFill="1" applyBorder="1" applyAlignment="1">
      <alignment horizontal="right" vertical="center"/>
    </xf>
    <xf numFmtId="0" fontId="34" fillId="0" borderId="24" xfId="0" applyFont="1" applyBorder="1">
      <alignment vertical="center"/>
    </xf>
    <xf numFmtId="0" fontId="34" fillId="0" borderId="44" xfId="0" applyFont="1" applyBorder="1">
      <alignment vertical="center"/>
    </xf>
    <xf numFmtId="0" fontId="16" fillId="7" borderId="8" xfId="0" applyFont="1" applyFill="1" applyBorder="1" applyAlignment="1">
      <alignment horizontal="distributed" vertical="center" indent="1"/>
    </xf>
    <xf numFmtId="0" fontId="16" fillId="7" borderId="10" xfId="0" applyFont="1" applyFill="1" applyBorder="1" applyAlignment="1">
      <alignment horizontal="distributed" vertical="center" indent="1"/>
    </xf>
    <xf numFmtId="0" fontId="16" fillId="7" borderId="57" xfId="0" applyFont="1" applyFill="1" applyBorder="1" applyAlignment="1">
      <alignment horizontal="distributed" vertical="center" indent="1"/>
    </xf>
    <xf numFmtId="0" fontId="16" fillId="7" borderId="58" xfId="0" applyFont="1" applyFill="1" applyBorder="1" applyAlignment="1">
      <alignment horizontal="distributed" vertical="center" indent="1"/>
    </xf>
    <xf numFmtId="180" fontId="34" fillId="2" borderId="11" xfId="1" applyNumberFormat="1" applyFont="1" applyFill="1" applyBorder="1" applyAlignment="1">
      <alignment horizontal="right" vertical="center"/>
    </xf>
    <xf numFmtId="180" fontId="34" fillId="2" borderId="1" xfId="1" applyNumberFormat="1" applyFont="1" applyFill="1" applyBorder="1" applyAlignment="1">
      <alignment horizontal="right" vertical="center"/>
    </xf>
    <xf numFmtId="180" fontId="34" fillId="2" borderId="56" xfId="1" applyNumberFormat="1" applyFont="1" applyFill="1" applyBorder="1" applyAlignment="1">
      <alignment horizontal="right" vertical="center"/>
    </xf>
    <xf numFmtId="180" fontId="34" fillId="2" borderId="59" xfId="1" applyNumberFormat="1" applyFont="1" applyFill="1" applyBorder="1" applyAlignment="1">
      <alignment horizontal="right" vertical="center"/>
    </xf>
    <xf numFmtId="180" fontId="34" fillId="2" borderId="57" xfId="1" applyNumberFormat="1" applyFont="1" applyFill="1" applyBorder="1" applyAlignment="1">
      <alignment horizontal="right" vertical="center"/>
    </xf>
    <xf numFmtId="180" fontId="34" fillId="2" borderId="60" xfId="1" applyNumberFormat="1" applyFont="1" applyFill="1" applyBorder="1" applyAlignment="1">
      <alignment horizontal="right" vertical="center"/>
    </xf>
    <xf numFmtId="178" fontId="16" fillId="7" borderId="64" xfId="0" applyNumberFormat="1" applyFont="1" applyFill="1" applyBorder="1" applyAlignment="1">
      <alignment horizontal="center" vertical="center"/>
    </xf>
    <xf numFmtId="0" fontId="16" fillId="7" borderId="64" xfId="0" applyFont="1" applyFill="1" applyBorder="1" applyAlignment="1">
      <alignment horizontal="center" vertical="center"/>
    </xf>
    <xf numFmtId="178" fontId="16" fillId="7" borderId="65" xfId="0" applyNumberFormat="1" applyFont="1" applyFill="1" applyBorder="1" applyAlignment="1">
      <alignment horizontal="center" vertical="center"/>
    </xf>
    <xf numFmtId="0" fontId="16" fillId="7" borderId="65" xfId="0" applyFont="1" applyFill="1" applyBorder="1" applyAlignment="1">
      <alignment horizontal="center" vertical="center"/>
    </xf>
    <xf numFmtId="178" fontId="16" fillId="7" borderId="66" xfId="0" applyNumberFormat="1" applyFont="1" applyFill="1" applyBorder="1" applyAlignment="1">
      <alignment horizontal="center" vertical="center"/>
    </xf>
    <xf numFmtId="0" fontId="16" fillId="7" borderId="66" xfId="0" applyFont="1" applyFill="1" applyBorder="1" applyAlignment="1">
      <alignment horizontal="center" vertical="center"/>
    </xf>
    <xf numFmtId="0" fontId="20" fillId="7" borderId="68" xfId="0" applyFont="1" applyFill="1" applyBorder="1" applyAlignment="1">
      <alignment horizontal="center" vertical="center" wrapText="1" shrinkToFit="1"/>
    </xf>
    <xf numFmtId="0" fontId="20" fillId="7" borderId="64" xfId="0" applyFont="1" applyFill="1" applyBorder="1" applyAlignment="1">
      <alignment horizontal="center" vertical="center" wrapText="1" shrinkToFit="1"/>
    </xf>
    <xf numFmtId="0" fontId="20" fillId="7" borderId="69" xfId="0" applyFont="1" applyFill="1" applyBorder="1" applyAlignment="1">
      <alignment horizontal="center" vertical="center" wrapText="1" shrinkToFit="1"/>
    </xf>
    <xf numFmtId="0" fontId="20" fillId="7" borderId="65" xfId="0" applyFont="1" applyFill="1" applyBorder="1" applyAlignment="1">
      <alignment horizontal="center" vertical="center" wrapText="1" shrinkToFit="1"/>
    </xf>
    <xf numFmtId="0" fontId="20" fillId="7" borderId="70" xfId="0" applyFont="1" applyFill="1" applyBorder="1" applyAlignment="1">
      <alignment horizontal="center" vertical="center" wrapText="1" shrinkToFit="1"/>
    </xf>
    <xf numFmtId="0" fontId="20" fillId="7" borderId="66" xfId="0" applyFont="1" applyFill="1" applyBorder="1" applyAlignment="1">
      <alignment horizontal="center" vertical="center" wrapText="1" shrinkToFit="1"/>
    </xf>
    <xf numFmtId="38" fontId="34" fillId="2" borderId="62" xfId="1" applyFont="1" applyFill="1" applyBorder="1" applyAlignment="1">
      <alignment horizontal="right" vertical="center"/>
    </xf>
    <xf numFmtId="38" fontId="34" fillId="2" borderId="34" xfId="1" applyFont="1" applyFill="1" applyBorder="1" applyAlignment="1">
      <alignment horizontal="right" vertical="center"/>
    </xf>
    <xf numFmtId="38" fontId="34" fillId="2" borderId="52" xfId="1" applyFont="1" applyFill="1" applyBorder="1" applyAlignment="1">
      <alignment horizontal="right" vertical="center"/>
    </xf>
    <xf numFmtId="0" fontId="16" fillId="7" borderId="1" xfId="0" applyFont="1" applyFill="1" applyBorder="1" applyAlignment="1">
      <alignment horizontal="distributed" vertical="center" indent="1"/>
    </xf>
    <xf numFmtId="0" fontId="16" fillId="7" borderId="12" xfId="0" applyFont="1" applyFill="1" applyBorder="1" applyAlignment="1">
      <alignment horizontal="distributed" vertical="center" indent="1"/>
    </xf>
    <xf numFmtId="0" fontId="16" fillId="2" borderId="3" xfId="0" applyFont="1" applyFill="1" applyBorder="1" applyAlignment="1" applyProtection="1">
      <alignment horizontal="center" vertical="center" shrinkToFit="1"/>
      <protection locked="0"/>
    </xf>
    <xf numFmtId="0" fontId="16" fillId="2" borderId="4" xfId="0" applyFont="1" applyFill="1" applyBorder="1" applyAlignment="1" applyProtection="1">
      <alignment horizontal="center" vertical="center" shrinkToFit="1"/>
      <protection locked="0"/>
    </xf>
    <xf numFmtId="0" fontId="16" fillId="2" borderId="110" xfId="0" applyFont="1" applyFill="1" applyBorder="1" applyAlignment="1" applyProtection="1">
      <alignment horizontal="center" vertical="center" shrinkToFit="1"/>
      <protection locked="0"/>
    </xf>
    <xf numFmtId="49" fontId="16" fillId="2" borderId="111" xfId="0" applyNumberFormat="1" applyFont="1" applyFill="1" applyBorder="1" applyAlignment="1" applyProtection="1">
      <alignment horizontal="center" vertical="center"/>
      <protection locked="0"/>
    </xf>
    <xf numFmtId="49" fontId="16" fillId="2" borderId="5" xfId="0" applyNumberFormat="1" applyFont="1" applyFill="1" applyBorder="1" applyAlignment="1" applyProtection="1">
      <alignment horizontal="center" vertical="center"/>
      <protection locked="0"/>
    </xf>
    <xf numFmtId="0" fontId="22" fillId="2" borderId="14" xfId="0" applyFont="1" applyFill="1" applyBorder="1" applyAlignment="1">
      <alignment horizontal="left" vertical="top"/>
    </xf>
    <xf numFmtId="0" fontId="22" fillId="6" borderId="23" xfId="0" applyFont="1" applyFill="1" applyBorder="1" applyAlignment="1">
      <alignment horizontal="center" vertical="center" wrapText="1" shrinkToFit="1"/>
    </xf>
    <xf numFmtId="0" fontId="22" fillId="6" borderId="24" xfId="0" applyFont="1" applyFill="1" applyBorder="1" applyAlignment="1">
      <alignment horizontal="center" vertical="center" wrapText="1" shrinkToFit="1"/>
    </xf>
    <xf numFmtId="0" fontId="22" fillId="6" borderId="44" xfId="0" applyFont="1" applyFill="1" applyBorder="1" applyAlignment="1">
      <alignment horizontal="center" vertical="center" wrapText="1" shrinkToFit="1"/>
    </xf>
    <xf numFmtId="0" fontId="27" fillId="2" borderId="105" xfId="0" applyFont="1" applyFill="1" applyBorder="1" applyAlignment="1">
      <alignment horizontal="right" vertical="center"/>
    </xf>
    <xf numFmtId="0" fontId="27" fillId="2" borderId="0" xfId="0" applyFont="1" applyFill="1" applyAlignment="1">
      <alignment horizontal="right" vertical="center"/>
    </xf>
    <xf numFmtId="0" fontId="20" fillId="2" borderId="34" xfId="0" applyFont="1" applyFill="1" applyBorder="1" applyAlignment="1">
      <alignment horizontal="distributed" vertical="center"/>
    </xf>
    <xf numFmtId="0" fontId="30" fillId="2" borderId="34" xfId="0" applyFont="1" applyFill="1" applyBorder="1" applyAlignment="1">
      <alignment horizontal="center"/>
    </xf>
    <xf numFmtId="0" fontId="19" fillId="6" borderId="2" xfId="0" applyFont="1" applyFill="1" applyBorder="1" applyAlignment="1">
      <alignment horizontal="center" vertical="center"/>
    </xf>
    <xf numFmtId="176" fontId="16" fillId="2" borderId="2" xfId="0" applyNumberFormat="1" applyFont="1" applyFill="1" applyBorder="1" applyAlignment="1">
      <alignment horizontal="center" vertical="center"/>
    </xf>
    <xf numFmtId="0" fontId="16" fillId="2" borderId="2" xfId="0" applyFont="1" applyFill="1" applyBorder="1" applyAlignment="1">
      <alignment horizontal="center" vertical="center" shrinkToFit="1"/>
    </xf>
    <xf numFmtId="0" fontId="16" fillId="2" borderId="9" xfId="0" applyFont="1" applyFill="1" applyBorder="1" applyAlignment="1">
      <alignment horizontal="center" vertical="center" shrinkToFit="1"/>
    </xf>
    <xf numFmtId="0" fontId="16" fillId="2" borderId="8" xfId="0" applyFont="1" applyFill="1" applyBorder="1" applyAlignment="1">
      <alignment horizontal="center" vertical="center" shrinkToFit="1"/>
    </xf>
    <xf numFmtId="0" fontId="16" fillId="2" borderId="10" xfId="0" applyFont="1" applyFill="1" applyBorder="1" applyAlignment="1">
      <alignment horizontal="center" vertical="center" shrinkToFit="1"/>
    </xf>
    <xf numFmtId="0" fontId="16" fillId="2" borderId="11" xfId="0" applyFont="1" applyFill="1" applyBorder="1" applyAlignment="1">
      <alignment horizontal="center" vertical="center" shrinkToFit="1"/>
    </xf>
    <xf numFmtId="0" fontId="16" fillId="2" borderId="1" xfId="0" applyFont="1" applyFill="1" applyBorder="1" applyAlignment="1">
      <alignment horizontal="center" vertical="center" shrinkToFit="1"/>
    </xf>
    <xf numFmtId="0" fontId="16" fillId="2" borderId="12" xfId="0" applyFont="1" applyFill="1" applyBorder="1" applyAlignment="1">
      <alignment horizontal="center" vertical="center" shrinkToFit="1"/>
    </xf>
    <xf numFmtId="0" fontId="19" fillId="6" borderId="9" xfId="0" applyFont="1" applyFill="1" applyBorder="1" applyAlignment="1">
      <alignment horizontal="center" vertical="center"/>
    </xf>
    <xf numFmtId="0" fontId="19" fillId="6" borderId="10" xfId="0" applyFont="1" applyFill="1" applyBorder="1" applyAlignment="1">
      <alignment horizontal="center" vertical="center"/>
    </xf>
    <xf numFmtId="0" fontId="19" fillId="6" borderId="11" xfId="0" applyFont="1" applyFill="1" applyBorder="1" applyAlignment="1">
      <alignment horizontal="center" vertical="center"/>
    </xf>
    <xf numFmtId="0" fontId="19" fillId="6" borderId="12" xfId="0" applyFont="1" applyFill="1" applyBorder="1" applyAlignment="1">
      <alignment horizontal="center" vertical="center"/>
    </xf>
    <xf numFmtId="0" fontId="16" fillId="2" borderId="0" xfId="0" applyFont="1" applyFill="1" applyAlignment="1">
      <alignment horizontal="right" vertical="center"/>
    </xf>
    <xf numFmtId="0" fontId="19" fillId="6" borderId="2" xfId="0" applyFont="1" applyFill="1" applyBorder="1" applyAlignment="1">
      <alignment horizontal="distributed" vertical="center" indent="1" shrinkToFit="1"/>
    </xf>
    <xf numFmtId="0" fontId="16" fillId="5" borderId="2" xfId="0" applyFont="1" applyFill="1" applyBorder="1" applyAlignment="1" applyProtection="1">
      <alignment horizontal="left" vertical="center" shrinkToFit="1"/>
      <protection locked="0"/>
    </xf>
    <xf numFmtId="0" fontId="16" fillId="5" borderId="2" xfId="0" applyFont="1" applyFill="1" applyBorder="1" applyAlignment="1" applyProtection="1">
      <alignment horizontal="center" vertical="center"/>
      <protection locked="0"/>
    </xf>
    <xf numFmtId="38" fontId="16" fillId="5" borderId="2" xfId="1" applyFont="1" applyFill="1" applyBorder="1" applyAlignment="1" applyProtection="1">
      <alignment horizontal="right" vertical="center"/>
      <protection locked="0"/>
    </xf>
    <xf numFmtId="38" fontId="16" fillId="2" borderId="2" xfId="1" applyFont="1" applyFill="1" applyBorder="1" applyAlignment="1" applyProtection="1">
      <alignment horizontal="right" vertical="center"/>
    </xf>
    <xf numFmtId="188" fontId="16" fillId="2" borderId="2" xfId="0" applyNumberFormat="1" applyFont="1" applyFill="1" applyBorder="1" applyAlignment="1" applyProtection="1">
      <alignment horizontal="center" vertical="center"/>
      <protection locked="0"/>
    </xf>
    <xf numFmtId="181" fontId="19" fillId="7" borderId="27" xfId="0" applyNumberFormat="1" applyFont="1" applyFill="1" applyBorder="1" applyAlignment="1">
      <alignment horizontal="center" vertical="center"/>
    </xf>
    <xf numFmtId="181" fontId="19" fillId="7" borderId="28" xfId="0" applyNumberFormat="1" applyFont="1" applyFill="1" applyBorder="1" applyAlignment="1">
      <alignment horizontal="center" vertical="center"/>
    </xf>
    <xf numFmtId="181" fontId="19" fillId="7" borderId="33" xfId="0" applyNumberFormat="1" applyFont="1" applyFill="1" applyBorder="1" applyAlignment="1">
      <alignment horizontal="center" vertical="center"/>
    </xf>
    <xf numFmtId="178" fontId="19" fillId="7" borderId="3" xfId="0" applyNumberFormat="1" applyFont="1" applyFill="1" applyBorder="1" applyAlignment="1">
      <alignment horizontal="center" vertical="center"/>
    </xf>
    <xf numFmtId="178" fontId="19" fillId="7" borderId="4" xfId="0" applyNumberFormat="1" applyFont="1" applyFill="1" applyBorder="1" applyAlignment="1">
      <alignment horizontal="center" vertical="center"/>
    </xf>
    <xf numFmtId="178" fontId="19" fillId="7" borderId="32" xfId="0" applyNumberFormat="1" applyFont="1" applyFill="1" applyBorder="1" applyAlignment="1">
      <alignment horizontal="center" vertical="center"/>
    </xf>
    <xf numFmtId="0" fontId="19" fillId="6" borderId="25" xfId="0" applyFont="1" applyFill="1" applyBorder="1" applyAlignment="1">
      <alignment horizontal="center" vertical="center"/>
    </xf>
    <xf numFmtId="0" fontId="19" fillId="6" borderId="26" xfId="0" applyFont="1" applyFill="1" applyBorder="1" applyAlignment="1">
      <alignment horizontal="center" vertical="center"/>
    </xf>
    <xf numFmtId="0" fontId="19" fillId="6" borderId="31" xfId="0" applyFont="1" applyFill="1" applyBorder="1" applyAlignment="1">
      <alignment horizontal="center" vertical="center"/>
    </xf>
    <xf numFmtId="0" fontId="16" fillId="2" borderId="6" xfId="0" applyFont="1" applyFill="1" applyBorder="1" applyAlignment="1" applyProtection="1">
      <alignment horizontal="left" vertical="center" shrinkToFit="1"/>
      <protection locked="0"/>
    </xf>
    <xf numFmtId="0" fontId="16" fillId="2" borderId="6" xfId="0" applyFont="1" applyFill="1" applyBorder="1" applyAlignment="1" applyProtection="1">
      <alignment horizontal="center" vertical="center"/>
      <protection locked="0"/>
    </xf>
    <xf numFmtId="0" fontId="16" fillId="2" borderId="2"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center" vertical="center"/>
      <protection locked="0"/>
    </xf>
    <xf numFmtId="0" fontId="16" fillId="5" borderId="2" xfId="3" applyFont="1" applyFill="1" applyBorder="1" applyAlignment="1" applyProtection="1">
      <alignment horizontal="left" vertical="center" shrinkToFit="1"/>
      <protection locked="0"/>
    </xf>
    <xf numFmtId="188" fontId="16" fillId="2" borderId="6" xfId="0" applyNumberFormat="1" applyFont="1" applyFill="1" applyBorder="1" applyAlignment="1" applyProtection="1">
      <alignment horizontal="center" vertical="center"/>
      <protection locked="0"/>
    </xf>
    <xf numFmtId="188" fontId="34" fillId="2" borderId="2" xfId="3" quotePrefix="1" applyNumberFormat="1" applyFont="1" applyFill="1" applyBorder="1" applyAlignment="1" applyProtection="1">
      <alignment horizontal="center" vertical="center" shrinkToFit="1"/>
      <protection locked="0"/>
    </xf>
    <xf numFmtId="188" fontId="34" fillId="2" borderId="2" xfId="3" applyNumberFormat="1" applyFont="1" applyFill="1" applyBorder="1" applyAlignment="1" applyProtection="1">
      <alignment horizontal="center" vertical="center" shrinkToFit="1"/>
      <protection locked="0"/>
    </xf>
    <xf numFmtId="0" fontId="19" fillId="6" borderId="19" xfId="0" applyFont="1" applyFill="1" applyBorder="1" applyAlignment="1">
      <alignment horizontal="center" vertical="center" wrapText="1" shrinkToFit="1"/>
    </xf>
    <xf numFmtId="0" fontId="19" fillId="6" borderId="20" xfId="0" applyFont="1" applyFill="1" applyBorder="1" applyAlignment="1">
      <alignment horizontal="center" vertical="center" wrapText="1" shrinkToFit="1"/>
    </xf>
    <xf numFmtId="0" fontId="19" fillId="6" borderId="21" xfId="0" applyFont="1" applyFill="1" applyBorder="1" applyAlignment="1">
      <alignment horizontal="center" vertical="center" wrapText="1" shrinkToFit="1"/>
    </xf>
    <xf numFmtId="0" fontId="19" fillId="6" borderId="0" xfId="0" applyFont="1" applyFill="1" applyAlignment="1">
      <alignment horizontal="center" vertical="center" wrapText="1" shrinkToFit="1"/>
    </xf>
    <xf numFmtId="0" fontId="19" fillId="6" borderId="23" xfId="0" applyFont="1" applyFill="1" applyBorder="1" applyAlignment="1">
      <alignment horizontal="center" vertical="center" wrapText="1" shrinkToFit="1"/>
    </xf>
    <xf numFmtId="0" fontId="19" fillId="6" borderId="24" xfId="0" applyFont="1" applyFill="1" applyBorder="1" applyAlignment="1">
      <alignment horizontal="center" vertical="center" wrapText="1" shrinkToFit="1"/>
    </xf>
    <xf numFmtId="38" fontId="19" fillId="2" borderId="6" xfId="1" applyFont="1" applyFill="1" applyBorder="1" applyAlignment="1">
      <alignment horizontal="right" vertical="center" shrinkToFit="1"/>
    </xf>
    <xf numFmtId="38" fontId="19" fillId="2" borderId="2" xfId="1" applyFont="1" applyFill="1" applyBorder="1" applyAlignment="1">
      <alignment horizontal="right" vertical="center" shrinkToFit="1"/>
    </xf>
    <xf numFmtId="0" fontId="19" fillId="6" borderId="18" xfId="0" applyFont="1" applyFill="1" applyBorder="1" applyAlignment="1">
      <alignment horizontal="center" vertical="center" shrinkToFit="1"/>
    </xf>
    <xf numFmtId="188" fontId="16" fillId="0" borderId="3" xfId="0" quotePrefix="1" applyNumberFormat="1" applyFont="1" applyBorder="1">
      <alignment vertical="center"/>
    </xf>
    <xf numFmtId="188" fontId="16" fillId="0" borderId="4" xfId="0" applyNumberFormat="1" applyFont="1" applyBorder="1">
      <alignment vertical="center"/>
    </xf>
    <xf numFmtId="188" fontId="16" fillId="0" borderId="5" xfId="0" applyNumberFormat="1" applyFont="1" applyBorder="1">
      <alignment vertical="center"/>
    </xf>
    <xf numFmtId="188" fontId="16" fillId="2" borderId="3" xfId="0" applyNumberFormat="1" applyFont="1" applyFill="1" applyBorder="1" applyAlignment="1" applyProtection="1">
      <alignment horizontal="center" vertical="center"/>
      <protection locked="0"/>
    </xf>
    <xf numFmtId="188" fontId="16" fillId="2" borderId="4" xfId="0" applyNumberFormat="1" applyFont="1" applyFill="1" applyBorder="1" applyAlignment="1" applyProtection="1">
      <alignment horizontal="center" vertical="center"/>
      <protection locked="0"/>
    </xf>
    <xf numFmtId="188" fontId="16" fillId="2" borderId="5" xfId="0" applyNumberFormat="1" applyFont="1" applyFill="1" applyBorder="1" applyAlignment="1" applyProtection="1">
      <alignment horizontal="center" vertical="center"/>
      <protection locked="0"/>
    </xf>
    <xf numFmtId="188" fontId="16" fillId="2" borderId="3" xfId="3" applyNumberFormat="1" applyFont="1" applyFill="1" applyBorder="1" applyAlignment="1" applyProtection="1">
      <alignment horizontal="center" vertical="center"/>
      <protection locked="0"/>
    </xf>
    <xf numFmtId="188" fontId="16" fillId="2" borderId="4" xfId="3" applyNumberFormat="1" applyFont="1" applyFill="1" applyBorder="1" applyAlignment="1" applyProtection="1">
      <alignment horizontal="center" vertical="center"/>
      <protection locked="0"/>
    </xf>
    <xf numFmtId="188" fontId="16" fillId="2" borderId="5" xfId="3" applyNumberFormat="1" applyFont="1" applyFill="1" applyBorder="1" applyAlignment="1" applyProtection="1">
      <alignment horizontal="center" vertical="center"/>
      <protection locked="0"/>
    </xf>
    <xf numFmtId="38" fontId="16" fillId="2" borderId="2" xfId="1" applyFont="1" applyFill="1" applyBorder="1" applyAlignment="1" applyProtection="1">
      <alignment horizontal="right" vertical="center"/>
      <protection locked="0"/>
    </xf>
    <xf numFmtId="38" fontId="16" fillId="2" borderId="3" xfId="1" applyFont="1" applyFill="1" applyBorder="1" applyAlignment="1" applyProtection="1">
      <alignment horizontal="right" vertical="center"/>
    </xf>
    <xf numFmtId="38" fontId="16" fillId="2" borderId="4" xfId="1" applyFont="1" applyFill="1" applyBorder="1" applyAlignment="1" applyProtection="1">
      <alignment horizontal="right" vertical="center"/>
    </xf>
    <xf numFmtId="38" fontId="16" fillId="2" borderId="5" xfId="1" applyFont="1" applyFill="1" applyBorder="1" applyAlignment="1" applyProtection="1">
      <alignment horizontal="right" vertical="center"/>
    </xf>
    <xf numFmtId="38" fontId="16" fillId="2" borderId="6" xfId="1" applyFont="1" applyFill="1" applyBorder="1" applyAlignment="1" applyProtection="1">
      <alignment horizontal="right" vertical="center"/>
      <protection locked="0"/>
    </xf>
    <xf numFmtId="0" fontId="16" fillId="2" borderId="2" xfId="3" applyFont="1" applyFill="1" applyBorder="1" applyAlignment="1" applyProtection="1">
      <alignment horizontal="left" vertical="center" shrinkToFit="1"/>
      <protection locked="0"/>
    </xf>
    <xf numFmtId="0" fontId="19" fillId="6" borderId="3" xfId="0" applyFont="1" applyFill="1" applyBorder="1" applyAlignment="1">
      <alignment horizontal="distributed" vertical="center" indent="1" shrinkToFit="1"/>
    </xf>
    <xf numFmtId="0" fontId="19" fillId="6" borderId="4" xfId="0" applyFont="1" applyFill="1" applyBorder="1" applyAlignment="1">
      <alignment horizontal="distributed" vertical="center" indent="1" shrinkToFit="1"/>
    </xf>
    <xf numFmtId="0" fontId="19" fillId="6" borderId="5" xfId="0" applyFont="1" applyFill="1" applyBorder="1" applyAlignment="1">
      <alignment horizontal="distributed" vertical="center" indent="1" shrinkToFit="1"/>
    </xf>
    <xf numFmtId="0" fontId="16" fillId="2" borderId="86" xfId="0" applyFont="1" applyFill="1" applyBorder="1" applyAlignment="1" applyProtection="1">
      <alignment horizontal="left" vertical="center" shrinkToFit="1"/>
      <protection locked="0"/>
    </xf>
    <xf numFmtId="0" fontId="16" fillId="2" borderId="91" xfId="0" applyFont="1" applyFill="1" applyBorder="1" applyAlignment="1" applyProtection="1">
      <alignment horizontal="left" vertical="center" shrinkToFit="1"/>
      <protection locked="0"/>
    </xf>
    <xf numFmtId="0" fontId="16" fillId="2" borderId="69" xfId="0" applyFont="1" applyFill="1" applyBorder="1" applyAlignment="1" applyProtection="1">
      <alignment horizontal="left" vertical="center" shrinkToFit="1"/>
      <protection locked="0"/>
    </xf>
    <xf numFmtId="0" fontId="16" fillId="2" borderId="107" xfId="0" applyFont="1" applyFill="1" applyBorder="1" applyAlignment="1" applyProtection="1">
      <alignment horizontal="left" vertical="center" shrinkToFit="1"/>
      <protection locked="0"/>
    </xf>
    <xf numFmtId="0" fontId="16" fillId="2" borderId="99" xfId="0" applyFont="1" applyFill="1" applyBorder="1" applyAlignment="1" applyProtection="1">
      <alignment horizontal="left" vertical="center" shrinkToFit="1"/>
      <protection locked="0"/>
    </xf>
    <xf numFmtId="0" fontId="16" fillId="2" borderId="108" xfId="0" applyFont="1" applyFill="1" applyBorder="1" applyAlignment="1" applyProtection="1">
      <alignment horizontal="left" vertical="center" shrinkToFit="1"/>
      <protection locked="0"/>
    </xf>
    <xf numFmtId="0" fontId="16" fillId="2" borderId="85" xfId="0" applyFont="1" applyFill="1" applyBorder="1" applyAlignment="1" applyProtection="1">
      <alignment horizontal="left" vertical="center" shrinkToFit="1"/>
      <protection locked="0"/>
    </xf>
    <xf numFmtId="0" fontId="16" fillId="2" borderId="89" xfId="0" applyFont="1" applyFill="1" applyBorder="1" applyAlignment="1" applyProtection="1">
      <alignment horizontal="left" vertical="center" shrinkToFit="1"/>
      <protection locked="0"/>
    </xf>
    <xf numFmtId="0" fontId="16" fillId="2" borderId="106" xfId="0" applyFont="1" applyFill="1" applyBorder="1" applyAlignment="1" applyProtection="1">
      <alignment horizontal="left" vertical="center" shrinkToFit="1"/>
      <protection locked="0"/>
    </xf>
    <xf numFmtId="38" fontId="16" fillId="2" borderId="86" xfId="1" applyFont="1" applyFill="1" applyBorder="1" applyAlignment="1" applyProtection="1">
      <alignment vertical="center"/>
      <protection locked="0"/>
    </xf>
    <xf numFmtId="38" fontId="16" fillId="2" borderId="69" xfId="1" applyFont="1" applyFill="1" applyBorder="1" applyAlignment="1" applyProtection="1">
      <alignment vertical="center"/>
      <protection locked="0"/>
    </xf>
    <xf numFmtId="0" fontId="16" fillId="6" borderId="3" xfId="0" applyFont="1" applyFill="1" applyBorder="1" applyAlignment="1">
      <alignment horizontal="distributed" vertical="distributed" justifyLastLine="1"/>
    </xf>
    <xf numFmtId="0" fontId="16" fillId="6" borderId="5" xfId="0" applyFont="1" applyFill="1" applyBorder="1" applyAlignment="1">
      <alignment horizontal="distributed" vertical="distributed" justifyLastLine="1"/>
    </xf>
    <xf numFmtId="183" fontId="16" fillId="2" borderId="0" xfId="0" applyNumberFormat="1" applyFont="1" applyFill="1" applyAlignment="1" applyProtection="1">
      <alignment horizontal="center" vertical="center"/>
      <protection locked="0"/>
    </xf>
    <xf numFmtId="0" fontId="29" fillId="2" borderId="0" xfId="0" applyFont="1" applyFill="1" applyAlignment="1">
      <alignment horizontal="center" vertical="center"/>
    </xf>
    <xf numFmtId="0" fontId="16" fillId="6" borderId="3" xfId="0" applyFont="1" applyFill="1" applyBorder="1" applyAlignment="1">
      <alignment horizontal="distributed" vertical="center" indent="1"/>
    </xf>
    <xf numFmtId="0" fontId="16" fillId="6" borderId="5" xfId="0" applyFont="1" applyFill="1" applyBorder="1" applyAlignment="1">
      <alignment horizontal="distributed" vertical="center" indent="1"/>
    </xf>
    <xf numFmtId="0" fontId="16" fillId="6" borderId="3" xfId="0" applyFont="1" applyFill="1" applyBorder="1" applyAlignment="1">
      <alignment horizontal="distributed" vertical="center" indent="3"/>
    </xf>
    <xf numFmtId="0" fontId="16" fillId="6" borderId="4" xfId="0" applyFont="1" applyFill="1" applyBorder="1" applyAlignment="1">
      <alignment horizontal="distributed" vertical="center" indent="3"/>
    </xf>
    <xf numFmtId="0" fontId="16" fillId="2" borderId="0" xfId="0" applyFont="1" applyFill="1" applyAlignment="1" applyProtection="1">
      <alignment horizontal="left" vertical="center" shrinkToFit="1"/>
      <protection locked="0"/>
    </xf>
    <xf numFmtId="38" fontId="16" fillId="2" borderId="86" xfId="1" applyFont="1" applyFill="1" applyBorder="1" applyAlignment="1" applyProtection="1">
      <alignment vertical="center"/>
    </xf>
    <xf numFmtId="38" fontId="16" fillId="2" borderId="69" xfId="1" applyFont="1" applyFill="1" applyBorder="1" applyAlignment="1" applyProtection="1">
      <alignment vertical="center"/>
    </xf>
    <xf numFmtId="0" fontId="16" fillId="2" borderId="88" xfId="0" applyFont="1" applyFill="1" applyBorder="1" applyAlignment="1">
      <alignment horizontal="left" vertical="center"/>
    </xf>
    <xf numFmtId="0" fontId="16" fillId="2" borderId="1" xfId="0" applyFont="1" applyFill="1" applyBorder="1" applyAlignment="1">
      <alignment horizontal="left" vertical="center"/>
    </xf>
    <xf numFmtId="38" fontId="16" fillId="2" borderId="97" xfId="1" applyFont="1" applyFill="1" applyBorder="1" applyAlignment="1" applyProtection="1">
      <alignment vertical="center"/>
    </xf>
    <xf numFmtId="38" fontId="16" fillId="2" borderId="96" xfId="1" applyFont="1" applyFill="1" applyBorder="1" applyAlignment="1" applyProtection="1">
      <alignment vertical="center"/>
    </xf>
    <xf numFmtId="0" fontId="16" fillId="6" borderId="67" xfId="0" applyFont="1" applyFill="1" applyBorder="1" applyAlignment="1">
      <alignment horizontal="distributed" vertical="center" indent="3"/>
    </xf>
    <xf numFmtId="0" fontId="16" fillId="6" borderId="0" xfId="0" applyFont="1" applyFill="1" applyAlignment="1">
      <alignment horizontal="distributed" vertical="center" indent="3"/>
    </xf>
    <xf numFmtId="0" fontId="16" fillId="6" borderId="1" xfId="0" applyFont="1" applyFill="1" applyBorder="1" applyAlignment="1">
      <alignment horizontal="distributed" vertical="center" indent="3"/>
    </xf>
    <xf numFmtId="38" fontId="19" fillId="2" borderId="13" xfId="1" applyFont="1" applyFill="1" applyBorder="1" applyAlignment="1" applyProtection="1">
      <alignment vertical="center"/>
    </xf>
    <xf numFmtId="38" fontId="19" fillId="2" borderId="35" xfId="1" applyFont="1" applyFill="1" applyBorder="1" applyAlignment="1" applyProtection="1">
      <alignment vertical="center"/>
    </xf>
    <xf numFmtId="0" fontId="16" fillId="2" borderId="8" xfId="0" applyFont="1" applyFill="1" applyBorder="1" applyAlignment="1">
      <alignment horizontal="left" vertical="center"/>
    </xf>
    <xf numFmtId="0" fontId="16" fillId="2" borderId="87" xfId="0" applyFont="1" applyFill="1" applyBorder="1" applyAlignment="1">
      <alignment horizontal="center" vertical="center"/>
    </xf>
    <xf numFmtId="0" fontId="16" fillId="2" borderId="88" xfId="0" applyFont="1" applyFill="1" applyBorder="1" applyAlignment="1">
      <alignment horizontal="center" vertical="center"/>
    </xf>
    <xf numFmtId="0" fontId="19" fillId="2" borderId="3" xfId="0" applyFont="1" applyFill="1" applyBorder="1" applyAlignment="1">
      <alignment horizontal="center" vertical="center"/>
    </xf>
    <xf numFmtId="0" fontId="19" fillId="2" borderId="4" xfId="0" applyFont="1" applyFill="1" applyBorder="1" applyAlignment="1">
      <alignment horizontal="center" vertical="center"/>
    </xf>
    <xf numFmtId="0" fontId="19" fillId="2" borderId="5" xfId="0" applyFont="1" applyFill="1" applyBorder="1" applyAlignment="1">
      <alignment horizontal="center" vertical="center"/>
    </xf>
    <xf numFmtId="0" fontId="19" fillId="6" borderId="3" xfId="0" applyFont="1" applyFill="1" applyBorder="1" applyAlignment="1">
      <alignment horizontal="center" vertical="center"/>
    </xf>
    <xf numFmtId="0" fontId="19" fillId="6" borderId="4" xfId="0" applyFont="1" applyFill="1" applyBorder="1" applyAlignment="1">
      <alignment horizontal="center" vertical="center"/>
    </xf>
    <xf numFmtId="38" fontId="16" fillId="2" borderId="103" xfId="1" applyFont="1" applyFill="1" applyBorder="1" applyAlignment="1">
      <alignment vertical="center"/>
    </xf>
    <xf numFmtId="38" fontId="16" fillId="2" borderId="104" xfId="1" applyFont="1" applyFill="1" applyBorder="1" applyAlignment="1">
      <alignment vertical="center"/>
    </xf>
    <xf numFmtId="40" fontId="16" fillId="5" borderId="2" xfId="1" applyNumberFormat="1" applyFont="1" applyFill="1" applyBorder="1" applyAlignment="1" applyProtection="1">
      <alignment horizontal="right" vertical="center"/>
      <protection locked="0"/>
    </xf>
    <xf numFmtId="40" fontId="16" fillId="2" borderId="2" xfId="1" applyNumberFormat="1" applyFont="1" applyFill="1" applyBorder="1" applyAlignment="1" applyProtection="1">
      <alignment horizontal="right" vertical="center"/>
      <protection locked="0"/>
    </xf>
    <xf numFmtId="40" fontId="16" fillId="2" borderId="6" xfId="1" applyNumberFormat="1" applyFont="1" applyFill="1" applyBorder="1" applyAlignment="1" applyProtection="1">
      <alignment horizontal="right" vertical="center"/>
      <protection locked="0"/>
    </xf>
  </cellXfs>
  <cellStyles count="4">
    <cellStyle name="ハイパーリンク" xfId="3" builtinId="8"/>
    <cellStyle name="桁区切り" xfId="1" builtinId="6"/>
    <cellStyle name="集計" xfId="2" builtinId="25"/>
    <cellStyle name="標準" xfId="0" builtinId="0"/>
  </cellStyles>
  <dxfs count="84">
    <dxf>
      <font>
        <color auto="1"/>
      </font>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9" tint="0.79998168889431442"/>
        </patternFill>
      </fill>
    </dxf>
    <dxf>
      <fill>
        <patternFill>
          <bgColor theme="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0"/>
        </patternFill>
      </fill>
    </dxf>
    <dxf>
      <fill>
        <patternFill>
          <bgColor rgb="FFFF0000"/>
        </patternFill>
      </fill>
    </dxf>
    <dxf>
      <fill>
        <patternFill>
          <bgColor rgb="FFFF0000"/>
        </patternFill>
      </fill>
    </dxf>
    <dxf>
      <fill>
        <patternFill>
          <bgColor theme="0"/>
        </patternFill>
      </fill>
    </dxf>
    <dxf>
      <fill>
        <patternFill>
          <bgColor theme="0"/>
        </patternFill>
      </fill>
    </dxf>
    <dxf>
      <fill>
        <patternFill>
          <bgColor rgb="FFFF0000"/>
        </patternFill>
      </fill>
    </dxf>
    <dxf>
      <font>
        <b val="0"/>
        <i val="0"/>
        <strike val="0"/>
        <condense val="0"/>
        <extend val="0"/>
        <outline val="0"/>
        <shadow val="0"/>
        <u val="none"/>
        <vertAlign val="baseline"/>
        <sz val="11"/>
        <color theme="1"/>
        <name val="游ゴシック"/>
        <family val="2"/>
        <charset val="128"/>
        <scheme val="minor"/>
      </font>
    </dxf>
    <dxf>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font>
        <b val="0"/>
        <i val="0"/>
        <strike val="0"/>
        <condense val="0"/>
        <extend val="0"/>
        <outline val="0"/>
        <shadow val="0"/>
        <u val="none"/>
        <vertAlign val="baseline"/>
        <sz val="11"/>
        <color theme="1"/>
        <name val="游ゴシック"/>
        <family val="2"/>
        <charset val="128"/>
        <scheme val="minor"/>
      </font>
      <numFmt numFmtId="6" formatCode="#,##0;[Red]\-#,##0"/>
    </dxf>
    <dxf>
      <alignment horizontal="center" vertical="center" textRotation="0" wrapText="0" indent="0" justifyLastLine="0" shrinkToFit="0" readingOrder="0"/>
    </dxf>
    <dxf>
      <alignment horizontal="center" vertical="center" textRotation="0" wrapText="0" indent="0" justifyLastLine="0" shrinkToFit="0" readingOrder="0"/>
    </dxf>
  </dxfs>
  <tableStyles count="0" defaultTableStyle="TableStyleMedium2" defaultPivotStyle="PivotStyleLight16"/>
  <colors>
    <mruColors>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D$12" lockText="1" noThreeD="1"/>
</file>

<file path=xl/ctrlProps/ctrlProp2.xml><?xml version="1.0" encoding="utf-8"?>
<formControlPr xmlns="http://schemas.microsoft.com/office/spreadsheetml/2009/9/main" objectType="CheckBox" fmlaLink="$A$33" lockText="1" noThreeD="1"/>
</file>

<file path=xl/ctrlProps/ctrlProp3.xml><?xml version="1.0" encoding="utf-8"?>
<formControlPr xmlns="http://schemas.microsoft.com/office/spreadsheetml/2009/9/main" objectType="CheckBox" fmlaLink="$D$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xdr:colOff>
          <xdr:row>10</xdr:row>
          <xdr:rowOff>219075</xdr:rowOff>
        </xdr:from>
        <xdr:to>
          <xdr:col>1</xdr:col>
          <xdr:colOff>0</xdr:colOff>
          <xdr:row>12</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32</xdr:row>
          <xdr:rowOff>9525</xdr:rowOff>
        </xdr:from>
        <xdr:to>
          <xdr:col>0</xdr:col>
          <xdr:colOff>276225</xdr:colOff>
          <xdr:row>33</xdr:row>
          <xdr:rowOff>28575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17</xdr:row>
          <xdr:rowOff>219075</xdr:rowOff>
        </xdr:from>
        <xdr:to>
          <xdr:col>1</xdr:col>
          <xdr:colOff>0</xdr:colOff>
          <xdr:row>19</xdr:row>
          <xdr:rowOff>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28</xdr:col>
      <xdr:colOff>230957</xdr:colOff>
      <xdr:row>10</xdr:row>
      <xdr:rowOff>35360</xdr:rowOff>
    </xdr:from>
    <xdr:to>
      <xdr:col>28</xdr:col>
      <xdr:colOff>843870</xdr:colOff>
      <xdr:row>11</xdr:row>
      <xdr:rowOff>212481</xdr:rowOff>
    </xdr:to>
    <xdr:sp macro="" textlink="">
      <xdr:nvSpPr>
        <xdr:cNvPr id="2" name="矢印: 下 1">
          <a:extLst>
            <a:ext uri="{FF2B5EF4-FFF2-40B4-BE49-F238E27FC236}">
              <a16:creationId xmlns:a16="http://schemas.microsoft.com/office/drawing/2014/main" id="{00000000-0008-0000-0000-000002000000}"/>
            </a:ext>
          </a:extLst>
        </xdr:cNvPr>
        <xdr:cNvSpPr/>
      </xdr:nvSpPr>
      <xdr:spPr>
        <a:xfrm>
          <a:off x="7704419" y="2394629"/>
          <a:ext cx="612913" cy="367621"/>
        </a:xfrm>
        <a:prstGeom prst="downArrow">
          <a:avLst/>
        </a:prstGeom>
        <a:solidFill>
          <a:srgbClr val="FF0000"/>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289885</xdr:colOff>
      <xdr:row>17</xdr:row>
      <xdr:rowOff>2</xdr:rowOff>
    </xdr:from>
    <xdr:to>
      <xdr:col>18</xdr:col>
      <xdr:colOff>49694</xdr:colOff>
      <xdr:row>17</xdr:row>
      <xdr:rowOff>215350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449450" y="3983937"/>
          <a:ext cx="3818287" cy="21534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800">
              <a:latin typeface="HGｺﾞｼｯｸM" panose="020B0609000000000000" pitchFamily="49" charset="-128"/>
              <a:ea typeface="HGｺﾞｼｯｸM" panose="020B0609000000000000" pitchFamily="49" charset="-128"/>
            </a:rPr>
            <a:t>※</a:t>
          </a:r>
          <a:r>
            <a:rPr kumimoji="1" lang="ja-JP" altLang="en-US" sz="800">
              <a:latin typeface="HGｺﾞｼｯｸM" panose="020B0609000000000000" pitchFamily="49" charset="-128"/>
              <a:ea typeface="HGｺﾞｼｯｸM" panose="020B0609000000000000" pitchFamily="49" charset="-128"/>
            </a:rPr>
            <a:t>今回出来高工事金額は、請求日（出来高確定日）が取引日です</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4F6BCAA-85DC-41E3-97D8-3879EAC86B90}" name="テーブル2" displayName="テーブル2" ref="A1:I7" totalsRowCount="1">
  <autoFilter ref="A1:I6" xr:uid="{74F6BCAA-85DC-41E3-97D8-3879EAC86B90}"/>
  <tableColumns count="9">
    <tableColumn id="1" xr3:uid="{9587CF91-1601-4B4F-B795-45F066C669AF}" name="内/外"/>
    <tableColumn id="2" xr3:uid="{B2E5D0F4-993C-4C9B-B3CE-B22DCD950AB9}" name="消費区分" dataDxfId="83" totalsRowDxfId="82"/>
    <tableColumn id="3" xr3:uid="{70555380-F7EB-4775-BCBC-F7546DD119A2}" name="1頁" totalsRowDxfId="81" dataCellStyle="桁区切り"/>
    <tableColumn id="4" xr3:uid="{46FB98FD-0787-4ACA-B998-881D7AF7AED8}" name="2頁" totalsRowDxfId="80" dataCellStyle="桁区切り"/>
    <tableColumn id="5" xr3:uid="{A3C1926D-E212-4688-B72E-A5A60930AAD4}" name="3頁" totalsRowDxfId="79" dataCellStyle="桁区切り"/>
    <tableColumn id="6" xr3:uid="{9337C918-6FD1-4BEE-AAAB-6B1F73B816F6}" name="計" totalsRowDxfId="78" dataCellStyle="桁区切り">
      <calculatedColumnFormula>SUM(テーブル2[[#This Row],[1頁]:[3頁]])</calculatedColumnFormula>
    </tableColumn>
    <tableColumn id="8" xr3:uid="{4AA3F7BF-288E-4428-BB7E-55489E2BCD61}" name="消費税" dataDxfId="77" totalsRowDxfId="76" dataCellStyle="桁区切り">
      <calculatedColumnFormula>ROUNDDOWN(テーブル2[[#This Row],[計]]*テーブル2[[#This Row],[消費区分]]/100,0)</calculatedColumnFormula>
    </tableColumn>
    <tableColumn id="7" xr3:uid="{B07F8A2D-F5B6-412A-84AF-6DED13D7863E}" name="税込み" totalsRowDxfId="75" dataCellStyle="桁区切り"/>
    <tableColumn id="9" xr3:uid="{DAB3E2D4-5384-432B-B3F4-494844EECF72}" name="列1" dataDxfId="74" totalsRowDxfId="73" dataCellStyle="桁区切り" totalsRowCellStyle="桁区切り">
      <calculatedColumnFormula>IF(請求書!Q16&gt;=0,"",1)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3340C8-54AC-4BA3-BA9B-2B730E9B12D3}">
  <sheetPr codeName="Sheet1">
    <tabColor theme="9" tint="0.59999389629810485"/>
  </sheetPr>
  <dimension ref="A1:AR49"/>
  <sheetViews>
    <sheetView showZeros="0" tabSelected="1" zoomScale="115" zoomScaleNormal="115" zoomScaleSheetLayoutView="100" workbookViewId="0">
      <selection activeCell="E37" sqref="E37:F37"/>
    </sheetView>
  </sheetViews>
  <sheetFormatPr defaultRowHeight="12"/>
  <cols>
    <col min="1" max="21" width="3.75" style="12" customWidth="1"/>
    <col min="22" max="22" width="3.75" style="14" customWidth="1"/>
    <col min="23" max="23" width="4.75" style="14" hidden="1" customWidth="1"/>
    <col min="24" max="24" width="5.875" style="14" hidden="1" customWidth="1"/>
    <col min="25" max="25" width="4.5" style="18" customWidth="1"/>
    <col min="26" max="26" width="3.875" style="14" customWidth="1"/>
    <col min="27" max="27" width="7.25" style="12" customWidth="1"/>
    <col min="28" max="28" width="9" style="12" hidden="1" customWidth="1"/>
    <col min="29" max="30" width="13.875" style="12" bestFit="1" customWidth="1"/>
    <col min="31" max="16384" width="9" style="12"/>
  </cols>
  <sheetData>
    <row r="1" spans="1:33" s="11" customFormat="1" ht="24.95" customHeight="1">
      <c r="A1" s="158" t="s">
        <v>4</v>
      </c>
      <c r="B1" s="158"/>
      <c r="C1" s="158"/>
      <c r="D1" s="158"/>
      <c r="E1" s="158"/>
      <c r="F1" s="158"/>
      <c r="G1" s="158"/>
      <c r="H1" s="158"/>
      <c r="I1" s="158"/>
      <c r="J1" s="158"/>
      <c r="K1" s="158"/>
      <c r="L1" s="158"/>
      <c r="M1" s="158"/>
      <c r="N1" s="158"/>
      <c r="O1" s="158"/>
      <c r="P1" s="158"/>
      <c r="Q1" s="158"/>
      <c r="R1" s="158"/>
      <c r="S1" s="158"/>
      <c r="T1" s="158"/>
      <c r="U1" s="158"/>
      <c r="V1" s="158"/>
      <c r="W1" s="9"/>
      <c r="X1" s="9"/>
      <c r="Y1" s="10"/>
      <c r="Z1" s="9"/>
    </row>
    <row r="2" spans="1:33" ht="18" customHeight="1">
      <c r="P2" s="159" t="s">
        <v>6</v>
      </c>
      <c r="Q2" s="159"/>
      <c r="R2" s="159"/>
      <c r="S2" s="168"/>
      <c r="T2" s="168"/>
      <c r="U2" s="168"/>
      <c r="V2" s="168"/>
      <c r="Y2" s="15" t="s">
        <v>103</v>
      </c>
    </row>
    <row r="3" spans="1:33" ht="18" customHeight="1">
      <c r="A3" s="170" t="s">
        <v>111</v>
      </c>
      <c r="B3" s="170"/>
      <c r="C3" s="170"/>
      <c r="D3" s="170"/>
      <c r="E3" s="170"/>
      <c r="F3" s="170"/>
      <c r="G3" s="169" t="s">
        <v>5</v>
      </c>
      <c r="H3" s="169"/>
      <c r="L3" s="165" t="s">
        <v>31</v>
      </c>
      <c r="M3" s="162" t="s">
        <v>2</v>
      </c>
      <c r="N3" s="163"/>
      <c r="O3" s="17" t="s">
        <v>12</v>
      </c>
      <c r="P3" s="171"/>
      <c r="Q3" s="171"/>
      <c r="R3" s="171"/>
      <c r="S3" s="172"/>
      <c r="T3" s="172"/>
      <c r="U3" s="172"/>
      <c r="V3" s="173"/>
      <c r="Y3" s="18" t="s">
        <v>54</v>
      </c>
      <c r="Z3" s="19"/>
      <c r="AA3" s="12" t="s">
        <v>89</v>
      </c>
    </row>
    <row r="4" spans="1:33" ht="18" customHeight="1">
      <c r="A4" s="178" t="s">
        <v>11</v>
      </c>
      <c r="B4" s="178"/>
      <c r="C4" s="178"/>
      <c r="D4" s="178"/>
      <c r="E4" s="178"/>
      <c r="F4" s="178"/>
      <c r="G4" s="178"/>
      <c r="H4" s="178"/>
      <c r="I4" s="178"/>
      <c r="J4" s="178"/>
      <c r="K4" s="179"/>
      <c r="L4" s="165"/>
      <c r="M4" s="164"/>
      <c r="N4" s="159"/>
      <c r="O4" s="160"/>
      <c r="P4" s="160"/>
      <c r="Q4" s="160"/>
      <c r="R4" s="160"/>
      <c r="S4" s="160"/>
      <c r="T4" s="160"/>
      <c r="U4" s="160"/>
      <c r="V4" s="161"/>
      <c r="Y4" s="18" t="s">
        <v>55</v>
      </c>
      <c r="Z4" s="14" t="s">
        <v>120</v>
      </c>
    </row>
    <row r="5" spans="1:33" ht="18" customHeight="1">
      <c r="A5" s="20"/>
      <c r="B5" s="22"/>
      <c r="C5" s="22"/>
      <c r="L5" s="165"/>
      <c r="M5" s="21"/>
      <c r="N5" s="13"/>
      <c r="O5" s="160"/>
      <c r="P5" s="160"/>
      <c r="Q5" s="160"/>
      <c r="R5" s="160"/>
      <c r="S5" s="160"/>
      <c r="T5" s="160"/>
      <c r="U5" s="160"/>
      <c r="V5" s="161"/>
      <c r="Z5" s="109" t="s">
        <v>121</v>
      </c>
    </row>
    <row r="6" spans="1:33" ht="18" customHeight="1">
      <c r="A6" s="22"/>
      <c r="B6" s="22"/>
      <c r="C6" s="22"/>
      <c r="L6" s="165"/>
      <c r="M6" s="164" t="s">
        <v>0</v>
      </c>
      <c r="N6" s="159"/>
      <c r="O6" s="174"/>
      <c r="P6" s="174"/>
      <c r="Q6" s="174"/>
      <c r="R6" s="174"/>
      <c r="S6" s="174"/>
      <c r="T6" s="174"/>
      <c r="U6" s="174"/>
      <c r="V6" s="175"/>
      <c r="Y6" s="18" t="s">
        <v>61</v>
      </c>
      <c r="Z6" s="14" t="s">
        <v>122</v>
      </c>
    </row>
    <row r="7" spans="1:33" ht="18" customHeight="1">
      <c r="A7" s="176" t="s">
        <v>113</v>
      </c>
      <c r="B7" s="176"/>
      <c r="C7" s="176"/>
      <c r="D7" s="138"/>
      <c r="E7" s="138"/>
      <c r="F7" s="138"/>
      <c r="G7" s="138"/>
      <c r="H7" s="138"/>
      <c r="I7" s="138"/>
      <c r="J7" s="138"/>
      <c r="L7" s="165"/>
      <c r="M7" s="164" t="s">
        <v>1</v>
      </c>
      <c r="N7" s="159"/>
      <c r="O7" s="160"/>
      <c r="P7" s="160"/>
      <c r="Q7" s="160"/>
      <c r="R7" s="160"/>
      <c r="S7" s="160"/>
      <c r="T7" s="160"/>
      <c r="U7" s="160"/>
      <c r="V7" s="23" t="s">
        <v>25</v>
      </c>
    </row>
    <row r="8" spans="1:33" ht="18" customHeight="1">
      <c r="A8" s="176" t="s">
        <v>90</v>
      </c>
      <c r="B8" s="176"/>
      <c r="C8" s="176"/>
      <c r="D8" s="177"/>
      <c r="E8" s="177"/>
      <c r="F8" s="177"/>
      <c r="G8" s="177"/>
      <c r="H8" s="177"/>
      <c r="I8" s="177"/>
      <c r="J8" s="177"/>
      <c r="L8" s="165"/>
      <c r="M8" s="164" t="s">
        <v>32</v>
      </c>
      <c r="N8" s="159"/>
      <c r="O8" s="160"/>
      <c r="P8" s="160"/>
      <c r="Q8" s="160"/>
      <c r="R8" s="160"/>
      <c r="S8" s="160"/>
      <c r="T8" s="160"/>
      <c r="U8" s="160"/>
      <c r="V8" s="161"/>
    </row>
    <row r="9" spans="1:33" ht="18" customHeight="1">
      <c r="A9" s="176"/>
      <c r="B9" s="176"/>
      <c r="C9" s="176"/>
      <c r="D9" s="177"/>
      <c r="E9" s="177"/>
      <c r="F9" s="177"/>
      <c r="G9" s="177"/>
      <c r="H9" s="177"/>
      <c r="I9" s="177"/>
      <c r="J9" s="177"/>
      <c r="L9" s="165"/>
      <c r="M9" s="166" t="s">
        <v>33</v>
      </c>
      <c r="N9" s="167"/>
      <c r="O9" s="142"/>
      <c r="P9" s="142"/>
      <c r="Q9" s="142"/>
      <c r="R9" s="142"/>
      <c r="S9" s="142"/>
      <c r="T9" s="142"/>
      <c r="U9" s="142"/>
      <c r="V9" s="143"/>
    </row>
    <row r="10" spans="1:33" ht="18" customHeight="1">
      <c r="L10" s="139" t="s">
        <v>3</v>
      </c>
      <c r="M10" s="140"/>
      <c r="N10" s="141"/>
      <c r="O10" s="151" t="s">
        <v>112</v>
      </c>
      <c r="P10" s="152"/>
      <c r="Q10" s="153"/>
      <c r="R10" s="153"/>
      <c r="S10" s="153"/>
      <c r="T10" s="153"/>
      <c r="U10" s="153"/>
      <c r="V10" s="154"/>
      <c r="Y10" s="18" t="s">
        <v>96</v>
      </c>
      <c r="Z10" s="14" t="s">
        <v>98</v>
      </c>
    </row>
    <row r="11" spans="1:33" ht="15" customHeight="1">
      <c r="F11" s="155"/>
      <c r="G11" s="155"/>
      <c r="H11" s="155"/>
      <c r="I11" s="155"/>
      <c r="J11" s="155"/>
      <c r="K11" s="155"/>
      <c r="L11" s="155"/>
      <c r="M11" s="137"/>
      <c r="N11" s="137"/>
      <c r="O11" s="137"/>
      <c r="P11" s="137"/>
      <c r="Q11" s="137"/>
      <c r="R11" s="137"/>
      <c r="S11" s="137"/>
      <c r="T11" s="137"/>
      <c r="U11" s="137"/>
      <c r="V11" s="137"/>
      <c r="Y11" s="12"/>
      <c r="Z11" s="12"/>
    </row>
    <row r="12" spans="1:33" ht="18" customHeight="1">
      <c r="A12" s="24"/>
      <c r="B12" s="25" t="s">
        <v>56</v>
      </c>
      <c r="C12" s="26"/>
      <c r="D12" s="24" t="b">
        <v>0</v>
      </c>
      <c r="E12" s="37">
        <f>COUNTIF(D12,TRUE)</f>
        <v>0</v>
      </c>
      <c r="F12" s="156"/>
      <c r="G12" s="156"/>
      <c r="H12" s="156"/>
      <c r="I12" s="156"/>
      <c r="J12" s="156"/>
      <c r="K12" s="156"/>
      <c r="L12" s="157"/>
      <c r="M12" s="113" t="s">
        <v>30</v>
      </c>
      <c r="N12" s="113"/>
      <c r="O12" s="113"/>
      <c r="P12" s="113"/>
      <c r="Q12" s="146"/>
      <c r="R12" s="147"/>
      <c r="S12" s="147"/>
      <c r="T12" s="147"/>
      <c r="U12" s="147"/>
      <c r="V12" s="148"/>
    </row>
    <row r="13" spans="1:33" ht="18" customHeight="1">
      <c r="A13" s="113" t="s">
        <v>8</v>
      </c>
      <c r="B13" s="113"/>
      <c r="C13" s="113"/>
      <c r="D13" s="113"/>
      <c r="E13" s="113"/>
      <c r="F13" s="113" t="s">
        <v>9</v>
      </c>
      <c r="G13" s="113"/>
      <c r="H13" s="113"/>
      <c r="I13" s="113"/>
      <c r="J13" s="113"/>
      <c r="K13" s="114" t="s">
        <v>91</v>
      </c>
      <c r="L13" s="114"/>
      <c r="M13" s="113" t="s">
        <v>19</v>
      </c>
      <c r="N13" s="113"/>
      <c r="O13" s="113"/>
      <c r="P13" s="113"/>
      <c r="Q13" s="113" t="s">
        <v>10</v>
      </c>
      <c r="R13" s="113"/>
      <c r="S13" s="113"/>
      <c r="T13" s="113"/>
      <c r="U13" s="113"/>
      <c r="V13" s="113"/>
      <c r="AA13" s="110" t="s">
        <v>92</v>
      </c>
      <c r="AB13" s="27" t="s">
        <v>95</v>
      </c>
      <c r="AC13" s="110" t="s">
        <v>93</v>
      </c>
      <c r="AD13" s="110" t="s">
        <v>94</v>
      </c>
      <c r="AE13" s="14"/>
      <c r="AF13" s="14"/>
      <c r="AG13" s="14"/>
    </row>
    <row r="14" spans="1:33" ht="18" customHeight="1">
      <c r="A14" s="113"/>
      <c r="B14" s="113"/>
      <c r="C14" s="113"/>
      <c r="D14" s="113"/>
      <c r="E14" s="113"/>
      <c r="F14" s="144"/>
      <c r="G14" s="144"/>
      <c r="H14" s="144"/>
      <c r="I14" s="144"/>
      <c r="J14" s="144"/>
      <c r="K14" s="145"/>
      <c r="L14" s="145"/>
      <c r="M14" s="150" t="str">
        <f>IF(F14="","",ROUNDDOWN(F14*K14,0))</f>
        <v/>
      </c>
      <c r="N14" s="150"/>
      <c r="O14" s="150"/>
      <c r="P14" s="150"/>
      <c r="Q14" s="149" t="str">
        <f>IF(F14="","",F14+M14)</f>
        <v/>
      </c>
      <c r="R14" s="149"/>
      <c r="S14" s="149"/>
      <c r="T14" s="149"/>
      <c r="U14" s="149"/>
      <c r="V14" s="149"/>
      <c r="W14" s="14">
        <f>IF(E12="","",IF(E12=AB14,"",1))</f>
        <v>1</v>
      </c>
      <c r="AA14" s="111">
        <v>1</v>
      </c>
      <c r="AB14" s="28" t="str">
        <f t="shared" ref="AB14:AB23" si="0">IF(AD14="","",IF(AD15="",1,IF(AND(AD15&gt;AD14,AD16=""),2,IF(AD16="","",3))))</f>
        <v/>
      </c>
      <c r="AC14" s="29"/>
      <c r="AD14" s="30" t="str">
        <f>IF(AC14="","",AC14)</f>
        <v/>
      </c>
      <c r="AE14" s="14"/>
      <c r="AF14" s="14"/>
      <c r="AG14" s="14"/>
    </row>
    <row r="15" spans="1:33" ht="18" customHeight="1" thickBot="1">
      <c r="A15" s="199" t="s">
        <v>18</v>
      </c>
      <c r="B15" s="191" t="s">
        <v>37</v>
      </c>
      <c r="C15" s="192"/>
      <c r="D15" s="192"/>
      <c r="E15" s="193"/>
      <c r="F15" s="208" t="str">
        <f>IF(W15="","",VLOOKUP(W15,出来高,3,0))</f>
        <v/>
      </c>
      <c r="G15" s="209"/>
      <c r="H15" s="209"/>
      <c r="I15" s="209"/>
      <c r="J15" s="210"/>
      <c r="K15" s="183" t="str">
        <f>IF(F15="","",K14)</f>
        <v/>
      </c>
      <c r="L15" s="183"/>
      <c r="M15" s="203" t="str">
        <f>IF(F15="","",ROUNDDOWN(F15*K15,0))</f>
        <v/>
      </c>
      <c r="N15" s="203"/>
      <c r="O15" s="203"/>
      <c r="P15" s="203"/>
      <c r="Q15" s="203" t="str">
        <f>IF(F15="","",F15+M15)</f>
        <v/>
      </c>
      <c r="R15" s="203"/>
      <c r="S15" s="203"/>
      <c r="T15" s="203"/>
      <c r="U15" s="203"/>
      <c r="V15" s="203"/>
      <c r="W15" s="14" t="str">
        <f>IF(AB14="","",IF(AB14&gt;=2,2,""))</f>
        <v/>
      </c>
      <c r="AA15" s="111">
        <v>2</v>
      </c>
      <c r="AB15" s="28" t="str">
        <f t="shared" si="0"/>
        <v/>
      </c>
      <c r="AC15" s="29"/>
      <c r="AD15" s="30" t="str">
        <f t="shared" ref="AD15:AD23" si="1">IF(AC15="","",AD14+AC15)</f>
        <v/>
      </c>
      <c r="AE15" s="14"/>
      <c r="AF15" s="14"/>
      <c r="AG15" s="14"/>
    </row>
    <row r="16" spans="1:33" ht="18" customHeight="1" thickBot="1">
      <c r="A16" s="200"/>
      <c r="B16" s="194" t="s">
        <v>38</v>
      </c>
      <c r="C16" s="195"/>
      <c r="D16" s="195"/>
      <c r="E16" s="196"/>
      <c r="F16" s="205" t="str">
        <f>IF(W16=1,VLOOKUP(W16,出来高,2,0),"")</f>
        <v/>
      </c>
      <c r="G16" s="206"/>
      <c r="H16" s="206"/>
      <c r="I16" s="206"/>
      <c r="J16" s="207"/>
      <c r="K16" s="204" t="str">
        <f>IF(F16="","",IF($F$14&lt;$F$17,"",$K$14))</f>
        <v/>
      </c>
      <c r="L16" s="204"/>
      <c r="M16" s="180" t="str">
        <f>IF(F16="","",IF(F14&lt;F17,"",ROUNDDOWN(F16*K16,0)))</f>
        <v/>
      </c>
      <c r="N16" s="180"/>
      <c r="O16" s="180"/>
      <c r="P16" s="180"/>
      <c r="Q16" s="181" t="str">
        <f>IF(F16="","",IF(F14&lt;F17,"契約金額を超えての請求はできません",F16+M16))</f>
        <v/>
      </c>
      <c r="R16" s="181"/>
      <c r="S16" s="181"/>
      <c r="T16" s="181"/>
      <c r="U16" s="181"/>
      <c r="V16" s="182"/>
      <c r="W16" s="14" t="str">
        <f>IF(AB14="","",1)</f>
        <v/>
      </c>
      <c r="AA16" s="111">
        <v>3</v>
      </c>
      <c r="AB16" s="28" t="str">
        <f t="shared" si="0"/>
        <v/>
      </c>
      <c r="AC16" s="29"/>
      <c r="AD16" s="30" t="str">
        <f t="shared" si="1"/>
        <v/>
      </c>
      <c r="AE16" s="14"/>
      <c r="AF16" s="14"/>
      <c r="AG16" s="14"/>
    </row>
    <row r="17" spans="1:44" ht="18" customHeight="1">
      <c r="A17" s="201"/>
      <c r="B17" s="184" t="s">
        <v>7</v>
      </c>
      <c r="C17" s="185"/>
      <c r="D17" s="185"/>
      <c r="E17" s="186"/>
      <c r="F17" s="197" t="str">
        <f>IF(E12=0,"",SUM(F15:J16))</f>
        <v/>
      </c>
      <c r="G17" s="197"/>
      <c r="H17" s="197"/>
      <c r="I17" s="197"/>
      <c r="J17" s="197"/>
      <c r="K17" s="202" t="str">
        <f>IF(F16="","",IF($F$14&lt;$F$17,"",$K$14))</f>
        <v/>
      </c>
      <c r="L17" s="202"/>
      <c r="M17" s="198" t="str">
        <f>IF(F17="","",IF(M16="","",SUM(M15:M16)))</f>
        <v/>
      </c>
      <c r="N17" s="198"/>
      <c r="O17" s="198"/>
      <c r="P17" s="198"/>
      <c r="Q17" s="198">
        <f>IF(F14&lt;F17,"",IF(F17="契約金額を超えての請求はできません","",SUM(Q15:V16)))</f>
        <v>0</v>
      </c>
      <c r="R17" s="198"/>
      <c r="S17" s="198"/>
      <c r="T17" s="198"/>
      <c r="U17" s="198"/>
      <c r="V17" s="198"/>
      <c r="AA17" s="111">
        <v>4</v>
      </c>
      <c r="AB17" s="28" t="str">
        <f t="shared" si="0"/>
        <v/>
      </c>
      <c r="AC17" s="29"/>
      <c r="AD17" s="30" t="str">
        <f t="shared" si="1"/>
        <v/>
      </c>
      <c r="AE17" s="14"/>
      <c r="AF17" s="14"/>
      <c r="AG17" s="14"/>
    </row>
    <row r="18" spans="1:44" ht="18" customHeight="1">
      <c r="A18" s="31"/>
      <c r="B18" s="31"/>
      <c r="C18" s="32"/>
      <c r="D18" s="31"/>
      <c r="E18" s="31"/>
      <c r="F18" s="31"/>
      <c r="G18" s="31"/>
      <c r="H18" s="31"/>
      <c r="I18" s="31"/>
      <c r="J18" s="31"/>
      <c r="K18" s="31"/>
      <c r="L18" s="31"/>
      <c r="M18" s="31"/>
      <c r="N18" s="31"/>
      <c r="O18" s="31"/>
      <c r="P18" s="31"/>
      <c r="Q18" s="31"/>
      <c r="R18" s="31"/>
      <c r="S18" s="31"/>
      <c r="T18" s="31"/>
      <c r="U18" s="31"/>
      <c r="V18" s="33"/>
      <c r="AA18" s="111">
        <v>5</v>
      </c>
      <c r="AB18" s="28" t="str">
        <f t="shared" si="0"/>
        <v/>
      </c>
      <c r="AC18" s="29"/>
      <c r="AD18" s="30" t="str">
        <f t="shared" si="1"/>
        <v/>
      </c>
      <c r="AE18" s="14"/>
      <c r="AF18" s="14"/>
      <c r="AG18" s="14"/>
    </row>
    <row r="19" spans="1:44" ht="18" customHeight="1">
      <c r="A19" s="34"/>
      <c r="B19" s="35" t="s">
        <v>35</v>
      </c>
      <c r="C19" s="36"/>
      <c r="D19" s="34" t="b">
        <v>0</v>
      </c>
      <c r="E19" s="37">
        <f>COUNTIF(D19,TRUE)</f>
        <v>0</v>
      </c>
      <c r="F19" s="16"/>
      <c r="G19" s="16"/>
      <c r="H19" s="16"/>
      <c r="I19" s="16"/>
      <c r="R19" s="101"/>
      <c r="S19" s="101"/>
      <c r="T19" s="114" t="s">
        <v>110</v>
      </c>
      <c r="U19" s="114"/>
      <c r="V19" s="114"/>
      <c r="AA19" s="111">
        <v>6</v>
      </c>
      <c r="AB19" s="28" t="str">
        <f t="shared" si="0"/>
        <v/>
      </c>
      <c r="AC19" s="29"/>
      <c r="AD19" s="30" t="str">
        <f t="shared" si="1"/>
        <v/>
      </c>
      <c r="AE19" s="14"/>
      <c r="AF19" s="14"/>
      <c r="AG19" s="14"/>
    </row>
    <row r="20" spans="1:44" ht="18" customHeight="1">
      <c r="A20" s="113" t="s">
        <v>118</v>
      </c>
      <c r="B20" s="113"/>
      <c r="C20" s="113"/>
      <c r="D20" s="113" t="s">
        <v>17</v>
      </c>
      <c r="E20" s="113"/>
      <c r="F20" s="113"/>
      <c r="G20" s="113"/>
      <c r="H20" s="113"/>
      <c r="I20" s="113"/>
      <c r="J20" s="113" t="s">
        <v>15</v>
      </c>
      <c r="K20" s="113"/>
      <c r="L20" s="113"/>
      <c r="M20" s="114" t="s">
        <v>16</v>
      </c>
      <c r="N20" s="114"/>
      <c r="O20" s="113" t="s">
        <v>14</v>
      </c>
      <c r="P20" s="113"/>
      <c r="Q20" s="113"/>
      <c r="R20" s="113" t="s">
        <v>13</v>
      </c>
      <c r="S20" s="113"/>
      <c r="T20" s="113"/>
      <c r="U20" s="113"/>
      <c r="V20" s="102" t="s">
        <v>91</v>
      </c>
      <c r="AA20" s="111">
        <v>7</v>
      </c>
      <c r="AB20" s="28" t="str">
        <f t="shared" si="0"/>
        <v/>
      </c>
      <c r="AC20" s="29"/>
      <c r="AD20" s="30" t="str">
        <f t="shared" si="1"/>
        <v/>
      </c>
      <c r="AE20" s="14"/>
      <c r="AF20" s="14"/>
      <c r="AG20" s="14"/>
    </row>
    <row r="21" spans="1:44" ht="18" customHeight="1">
      <c r="A21" s="116"/>
      <c r="B21" s="116"/>
      <c r="C21" s="116"/>
      <c r="D21" s="115"/>
      <c r="E21" s="115"/>
      <c r="F21" s="115"/>
      <c r="G21" s="115"/>
      <c r="H21" s="115"/>
      <c r="I21" s="115"/>
      <c r="J21" s="188"/>
      <c r="K21" s="188"/>
      <c r="L21" s="188"/>
      <c r="M21" s="187"/>
      <c r="N21" s="187"/>
      <c r="O21" s="189"/>
      <c r="P21" s="189"/>
      <c r="Q21" s="189"/>
      <c r="R21" s="190" t="str">
        <f>IF(J21="","",ROUNDDOWN(J21*O21,0))</f>
        <v/>
      </c>
      <c r="S21" s="190"/>
      <c r="T21" s="190"/>
      <c r="U21" s="190"/>
      <c r="V21" s="38"/>
      <c r="AA21" s="111">
        <v>8</v>
      </c>
      <c r="AB21" s="28" t="str">
        <f t="shared" si="0"/>
        <v/>
      </c>
      <c r="AC21" s="29"/>
      <c r="AD21" s="30" t="str">
        <f t="shared" si="1"/>
        <v/>
      </c>
      <c r="AE21" s="14"/>
      <c r="AF21" s="14"/>
      <c r="AG21" s="14"/>
    </row>
    <row r="22" spans="1:44" ht="18" customHeight="1">
      <c r="A22" s="116"/>
      <c r="B22" s="116"/>
      <c r="C22" s="116"/>
      <c r="D22" s="115"/>
      <c r="E22" s="115"/>
      <c r="F22" s="115"/>
      <c r="G22" s="115"/>
      <c r="H22" s="115"/>
      <c r="I22" s="115"/>
      <c r="J22" s="188"/>
      <c r="K22" s="188"/>
      <c r="L22" s="188"/>
      <c r="M22" s="187"/>
      <c r="N22" s="187"/>
      <c r="O22" s="189"/>
      <c r="P22" s="189"/>
      <c r="Q22" s="189"/>
      <c r="R22" s="190" t="str">
        <f t="shared" ref="R22:R27" si="2">IF(J22="","",ROUNDDOWN(J22*O22,0))</f>
        <v/>
      </c>
      <c r="S22" s="190"/>
      <c r="T22" s="190"/>
      <c r="U22" s="190"/>
      <c r="V22" s="38"/>
      <c r="AA22" s="111">
        <v>9</v>
      </c>
      <c r="AB22" s="28" t="str">
        <f t="shared" si="0"/>
        <v/>
      </c>
      <c r="AC22" s="29"/>
      <c r="AD22" s="30" t="str">
        <f t="shared" si="1"/>
        <v/>
      </c>
      <c r="AE22" s="14"/>
      <c r="AF22" s="14"/>
      <c r="AG22" s="14"/>
    </row>
    <row r="23" spans="1:44" ht="18" customHeight="1">
      <c r="A23" s="116"/>
      <c r="B23" s="116"/>
      <c r="C23" s="116"/>
      <c r="D23" s="115"/>
      <c r="E23" s="115"/>
      <c r="F23" s="115"/>
      <c r="G23" s="115"/>
      <c r="H23" s="115"/>
      <c r="I23" s="115"/>
      <c r="J23" s="188"/>
      <c r="K23" s="188"/>
      <c r="L23" s="188"/>
      <c r="M23" s="187"/>
      <c r="N23" s="187"/>
      <c r="O23" s="189"/>
      <c r="P23" s="189"/>
      <c r="Q23" s="189"/>
      <c r="R23" s="190" t="str">
        <f t="shared" si="2"/>
        <v/>
      </c>
      <c r="S23" s="190"/>
      <c r="T23" s="190"/>
      <c r="U23" s="190"/>
      <c r="V23" s="38"/>
      <c r="AA23" s="111">
        <v>10</v>
      </c>
      <c r="AB23" s="28" t="str">
        <f t="shared" si="0"/>
        <v/>
      </c>
      <c r="AC23" s="29"/>
      <c r="AD23" s="30" t="str">
        <f t="shared" si="1"/>
        <v/>
      </c>
      <c r="AE23" s="14"/>
      <c r="AF23" s="14"/>
      <c r="AG23" s="14"/>
    </row>
    <row r="24" spans="1:44" ht="18" customHeight="1">
      <c r="A24" s="116"/>
      <c r="B24" s="116"/>
      <c r="C24" s="116"/>
      <c r="D24" s="115"/>
      <c r="E24" s="115"/>
      <c r="F24" s="115"/>
      <c r="G24" s="115"/>
      <c r="H24" s="115"/>
      <c r="I24" s="115"/>
      <c r="J24" s="188"/>
      <c r="K24" s="188"/>
      <c r="L24" s="188"/>
      <c r="M24" s="187"/>
      <c r="N24" s="187"/>
      <c r="O24" s="189"/>
      <c r="P24" s="189"/>
      <c r="Q24" s="189"/>
      <c r="R24" s="190" t="str">
        <f t="shared" si="2"/>
        <v/>
      </c>
      <c r="S24" s="190"/>
      <c r="T24" s="190"/>
      <c r="U24" s="190"/>
      <c r="V24" s="38"/>
      <c r="AA24" s="39"/>
      <c r="AC24" s="40"/>
      <c r="AD24" s="41"/>
      <c r="AE24" s="14"/>
      <c r="AF24" s="14"/>
      <c r="AG24" s="14"/>
    </row>
    <row r="25" spans="1:44" ht="18" customHeight="1">
      <c r="A25" s="116"/>
      <c r="B25" s="116"/>
      <c r="C25" s="116"/>
      <c r="D25" s="115"/>
      <c r="E25" s="115"/>
      <c r="F25" s="115"/>
      <c r="G25" s="115"/>
      <c r="H25" s="115"/>
      <c r="I25" s="115"/>
      <c r="J25" s="188"/>
      <c r="K25" s="188"/>
      <c r="L25" s="188"/>
      <c r="M25" s="187"/>
      <c r="N25" s="187"/>
      <c r="O25" s="189"/>
      <c r="P25" s="189"/>
      <c r="Q25" s="189"/>
      <c r="R25" s="190" t="str">
        <f t="shared" si="2"/>
        <v/>
      </c>
      <c r="S25" s="190"/>
      <c r="T25" s="190"/>
      <c r="U25" s="190"/>
      <c r="V25" s="38"/>
      <c r="Y25" s="18" t="s">
        <v>105</v>
      </c>
      <c r="Z25" s="14" t="s">
        <v>123</v>
      </c>
      <c r="AA25" s="39"/>
      <c r="AC25" s="40"/>
      <c r="AD25" s="41"/>
      <c r="AE25" s="14"/>
      <c r="AF25" s="14"/>
      <c r="AG25" s="14"/>
    </row>
    <row r="26" spans="1:44" ht="18" customHeight="1">
      <c r="A26" s="116"/>
      <c r="B26" s="116"/>
      <c r="C26" s="116"/>
      <c r="D26" s="115"/>
      <c r="E26" s="115"/>
      <c r="F26" s="115"/>
      <c r="G26" s="115"/>
      <c r="H26" s="115"/>
      <c r="I26" s="115"/>
      <c r="J26" s="188"/>
      <c r="K26" s="188"/>
      <c r="L26" s="188"/>
      <c r="M26" s="187"/>
      <c r="N26" s="187"/>
      <c r="O26" s="189"/>
      <c r="P26" s="189"/>
      <c r="Q26" s="189"/>
      <c r="R26" s="190" t="str">
        <f t="shared" si="2"/>
        <v/>
      </c>
      <c r="S26" s="190"/>
      <c r="T26" s="190"/>
      <c r="U26" s="190"/>
      <c r="V26" s="38"/>
      <c r="Z26" s="14" t="s">
        <v>106</v>
      </c>
      <c r="AA26" s="39"/>
      <c r="AC26" s="40"/>
      <c r="AD26" s="41"/>
      <c r="AE26" s="14"/>
      <c r="AF26" s="14"/>
      <c r="AG26" s="14"/>
    </row>
    <row r="27" spans="1:44" ht="18" customHeight="1" thickBot="1">
      <c r="A27" s="230"/>
      <c r="B27" s="231"/>
      <c r="C27" s="232"/>
      <c r="D27" s="218"/>
      <c r="E27" s="218"/>
      <c r="F27" s="218"/>
      <c r="G27" s="218"/>
      <c r="H27" s="218"/>
      <c r="I27" s="218"/>
      <c r="J27" s="233"/>
      <c r="K27" s="233"/>
      <c r="L27" s="233"/>
      <c r="M27" s="219"/>
      <c r="N27" s="219"/>
      <c r="O27" s="248"/>
      <c r="P27" s="248"/>
      <c r="Q27" s="248"/>
      <c r="R27" s="190" t="str">
        <f t="shared" si="2"/>
        <v/>
      </c>
      <c r="S27" s="190"/>
      <c r="T27" s="190"/>
      <c r="U27" s="190"/>
      <c r="V27" s="38"/>
      <c r="Y27" s="37" t="s">
        <v>42</v>
      </c>
      <c r="Z27" s="15" t="s">
        <v>107</v>
      </c>
      <c r="AA27" s="39"/>
      <c r="AC27" s="40"/>
      <c r="AD27" s="41"/>
      <c r="AE27" s="14"/>
      <c r="AF27" s="14"/>
      <c r="AG27" s="14"/>
    </row>
    <row r="28" spans="1:44" ht="18" customHeight="1" thickBot="1">
      <c r="A28" s="103" t="s">
        <v>79</v>
      </c>
      <c r="B28" s="104"/>
      <c r="C28" s="104"/>
      <c r="D28" s="105"/>
      <c r="E28" s="236" t="s">
        <v>91</v>
      </c>
      <c r="F28" s="237"/>
      <c r="G28" s="249" t="s">
        <v>18</v>
      </c>
      <c r="H28" s="250"/>
      <c r="I28" s="250"/>
      <c r="J28" s="250"/>
      <c r="K28" s="250"/>
      <c r="L28" s="238" t="s">
        <v>19</v>
      </c>
      <c r="M28" s="239"/>
      <c r="N28" s="239"/>
      <c r="O28" s="240"/>
      <c r="P28" s="213" t="s">
        <v>20</v>
      </c>
      <c r="Q28" s="213"/>
      <c r="R28" s="213"/>
      <c r="S28" s="213"/>
      <c r="T28" s="213"/>
      <c r="U28" s="213"/>
      <c r="V28" s="214"/>
      <c r="W28" s="42" t="s">
        <v>43</v>
      </c>
      <c r="X28" s="42"/>
      <c r="Y28" s="43"/>
      <c r="AA28" s="39"/>
      <c r="AC28" s="40"/>
      <c r="AD28" s="41"/>
      <c r="AE28" s="14"/>
      <c r="AF28" s="14"/>
      <c r="AG28" s="14"/>
    </row>
    <row r="29" spans="1:44" ht="18" customHeight="1">
      <c r="A29" s="215" t="s">
        <v>78</v>
      </c>
      <c r="B29" s="216"/>
      <c r="C29" s="216"/>
      <c r="D29" s="217"/>
      <c r="E29" s="220">
        <v>10</v>
      </c>
      <c r="F29" s="221"/>
      <c r="G29" s="243">
        <f>データ!F3</f>
        <v>0</v>
      </c>
      <c r="H29" s="244"/>
      <c r="I29" s="244"/>
      <c r="J29" s="244"/>
      <c r="K29" s="244"/>
      <c r="L29" s="227">
        <f>データ!G3</f>
        <v>0</v>
      </c>
      <c r="M29" s="228"/>
      <c r="N29" s="228"/>
      <c r="O29" s="229"/>
      <c r="P29" s="211">
        <f>データ!H3</f>
        <v>0</v>
      </c>
      <c r="Q29" s="211"/>
      <c r="R29" s="211"/>
      <c r="S29" s="211"/>
      <c r="T29" s="211"/>
      <c r="U29" s="211"/>
      <c r="V29" s="212"/>
      <c r="W29" s="44">
        <f>データ!B3</f>
        <v>0.1</v>
      </c>
      <c r="X29" s="45">
        <f>SUMIF($V$21:$V$27,"",$R$21:$U$27)</f>
        <v>0</v>
      </c>
      <c r="Y29" s="43" t="s">
        <v>114</v>
      </c>
      <c r="Z29" s="46" t="s">
        <v>115</v>
      </c>
      <c r="AA29" s="39"/>
      <c r="AC29" s="40"/>
      <c r="AD29" s="41"/>
      <c r="AE29" s="14"/>
      <c r="AF29" s="14"/>
      <c r="AG29" s="14"/>
    </row>
    <row r="30" spans="1:44" ht="18" customHeight="1">
      <c r="A30" s="215" t="s">
        <v>80</v>
      </c>
      <c r="B30" s="216"/>
      <c r="C30" s="216"/>
      <c r="D30" s="217"/>
      <c r="E30" s="225">
        <v>8</v>
      </c>
      <c r="F30" s="226"/>
      <c r="G30" s="243"/>
      <c r="H30" s="244"/>
      <c r="I30" s="244"/>
      <c r="J30" s="244"/>
      <c r="K30" s="244"/>
      <c r="L30" s="227">
        <f>データ!G4</f>
        <v>0</v>
      </c>
      <c r="M30" s="228"/>
      <c r="N30" s="228"/>
      <c r="O30" s="229"/>
      <c r="P30" s="211">
        <f>データ!H4</f>
        <v>0</v>
      </c>
      <c r="Q30" s="211"/>
      <c r="R30" s="211"/>
      <c r="S30" s="211"/>
      <c r="T30" s="211"/>
      <c r="U30" s="211"/>
      <c r="V30" s="212"/>
      <c r="W30" s="44">
        <f>データ!B4</f>
        <v>0.08</v>
      </c>
      <c r="X30" s="45">
        <f>SUMIF($V$21:$V$27,$W$30,$R$21:$U$27)</f>
        <v>0</v>
      </c>
      <c r="Y30" s="45">
        <f>SUMIF($V$21:$V$27,$W$30,$R$21:$U$27)</f>
        <v>0</v>
      </c>
      <c r="Z30" s="46"/>
      <c r="AA30" s="39"/>
      <c r="AC30" s="40"/>
      <c r="AD30" s="41"/>
      <c r="AE30" s="14"/>
      <c r="AF30" s="14"/>
      <c r="AG30" s="14"/>
    </row>
    <row r="31" spans="1:44" ht="18" customHeight="1" thickBot="1">
      <c r="A31" s="311" t="s">
        <v>129</v>
      </c>
      <c r="B31" s="312"/>
      <c r="C31" s="312"/>
      <c r="D31" s="313"/>
      <c r="E31" s="263" t="s">
        <v>36</v>
      </c>
      <c r="F31" s="264"/>
      <c r="G31" s="234">
        <f>データ!F5</f>
        <v>0</v>
      </c>
      <c r="H31" s="235"/>
      <c r="I31" s="235"/>
      <c r="J31" s="235"/>
      <c r="K31" s="235"/>
      <c r="L31" s="245"/>
      <c r="M31" s="246"/>
      <c r="N31" s="246"/>
      <c r="O31" s="247"/>
      <c r="P31" s="241">
        <f>データ!H5</f>
        <v>0</v>
      </c>
      <c r="Q31" s="241"/>
      <c r="R31" s="241"/>
      <c r="S31" s="241"/>
      <c r="T31" s="241"/>
      <c r="U31" s="241"/>
      <c r="V31" s="242"/>
      <c r="W31" s="47" t="str">
        <f>データ!B5</f>
        <v>非課税</v>
      </c>
      <c r="X31" s="45">
        <f>SUMIF($V$21:$V$27,$W$31,$R$21:$U$27)</f>
        <v>0</v>
      </c>
      <c r="Y31" s="45">
        <f>SUMIF($V$21:$V$27,$W$31,$R$21:$U$27)</f>
        <v>0</v>
      </c>
      <c r="Z31" s="46"/>
      <c r="AA31" s="39"/>
      <c r="AC31" s="40"/>
      <c r="AD31" s="41"/>
      <c r="AE31" s="14"/>
      <c r="AF31" s="14"/>
      <c r="AG31" s="14"/>
    </row>
    <row r="32" spans="1:44" ht="18" customHeight="1" thickBot="1">
      <c r="A32" s="48"/>
      <c r="B32" s="48"/>
      <c r="C32" s="48" t="s">
        <v>23</v>
      </c>
      <c r="E32" s="310"/>
      <c r="F32" s="310"/>
      <c r="G32" s="310"/>
      <c r="H32" s="310"/>
      <c r="I32" s="112"/>
      <c r="J32" s="112"/>
      <c r="K32" s="112"/>
      <c r="AA32" s="39"/>
      <c r="AC32" s="40"/>
      <c r="AD32" s="41"/>
      <c r="AE32" s="14"/>
      <c r="AF32" s="14"/>
      <c r="AG32" s="14"/>
      <c r="AR32" s="49"/>
    </row>
    <row r="33" spans="1:44" ht="18" customHeight="1" thickBot="1">
      <c r="A33" s="50" t="b">
        <v>0</v>
      </c>
      <c r="B33" s="35" t="s">
        <v>29</v>
      </c>
      <c r="E33" s="222" t="s">
        <v>60</v>
      </c>
      <c r="F33" s="223"/>
      <c r="G33" s="224"/>
      <c r="H33" s="51" t="s">
        <v>88</v>
      </c>
      <c r="I33" s="261" t="str">
        <f>IF(承諾書!I32="","",承諾書!I32)</f>
        <v/>
      </c>
      <c r="J33" s="261"/>
      <c r="K33" s="261"/>
      <c r="L33" s="262"/>
      <c r="M33" s="259" t="s">
        <v>64</v>
      </c>
      <c r="N33" s="260"/>
      <c r="O33" s="260"/>
      <c r="P33" s="260"/>
      <c r="Q33" s="260"/>
      <c r="R33" s="260"/>
      <c r="S33" s="260"/>
      <c r="T33" s="37">
        <f>COUNTIF(A33,TRUE)</f>
        <v>0</v>
      </c>
      <c r="U33" s="49"/>
      <c r="V33" s="18"/>
      <c r="Y33" s="14"/>
      <c r="AA33" s="39"/>
      <c r="AB33" s="52"/>
      <c r="AC33" s="40"/>
      <c r="AD33" s="41"/>
      <c r="AQ33" s="49"/>
    </row>
    <row r="34" spans="1:44" ht="15" customHeight="1" thickBot="1">
      <c r="A34" s="48"/>
      <c r="B34" s="48"/>
      <c r="C34" s="48"/>
      <c r="F34" s="48"/>
      <c r="G34" s="48"/>
      <c r="H34" s="48"/>
      <c r="AA34" s="49"/>
      <c r="AC34" s="53"/>
      <c r="AD34" s="49"/>
      <c r="AR34" s="49"/>
    </row>
    <row r="35" spans="1:44" ht="18" customHeight="1">
      <c r="A35" s="130" t="s">
        <v>34</v>
      </c>
      <c r="B35" s="126" t="s">
        <v>124</v>
      </c>
      <c r="C35" s="133"/>
      <c r="D35" s="127"/>
      <c r="E35" s="305"/>
      <c r="F35" s="306"/>
      <c r="G35" s="306"/>
      <c r="H35" s="306"/>
      <c r="I35" s="307"/>
      <c r="J35" s="308"/>
      <c r="K35" s="309"/>
      <c r="M35" s="265" t="s">
        <v>27</v>
      </c>
      <c r="N35" s="294" t="s">
        <v>20</v>
      </c>
      <c r="O35" s="295"/>
      <c r="P35" s="288">
        <f>E29</f>
        <v>10</v>
      </c>
      <c r="Q35" s="289"/>
      <c r="R35" s="256">
        <f>SUM(データ!H2:H3)</f>
        <v>0</v>
      </c>
      <c r="S35" s="257"/>
      <c r="T35" s="257"/>
      <c r="U35" s="257"/>
      <c r="V35" s="258"/>
      <c r="W35" s="46"/>
      <c r="X35" s="46"/>
      <c r="AR35" s="49"/>
    </row>
    <row r="36" spans="1:44" ht="18" customHeight="1">
      <c r="A36" s="131"/>
      <c r="B36" s="126" t="s">
        <v>125</v>
      </c>
      <c r="C36" s="133"/>
      <c r="D36" s="127"/>
      <c r="E36" s="305"/>
      <c r="F36" s="306"/>
      <c r="G36" s="306"/>
      <c r="H36" s="306"/>
      <c r="I36" s="307"/>
      <c r="J36" s="308"/>
      <c r="K36" s="309"/>
      <c r="M36" s="266"/>
      <c r="N36" s="296"/>
      <c r="O36" s="297"/>
      <c r="P36" s="290">
        <f>E30</f>
        <v>8</v>
      </c>
      <c r="Q36" s="291"/>
      <c r="R36" s="300">
        <f>データ!H4</f>
        <v>0</v>
      </c>
      <c r="S36" s="301"/>
      <c r="T36" s="301"/>
      <c r="U36" s="301"/>
      <c r="V36" s="302"/>
      <c r="W36" s="46"/>
      <c r="X36" s="46"/>
      <c r="AA36" s="49"/>
      <c r="AC36" s="49"/>
      <c r="AD36" s="49"/>
      <c r="AR36" s="49"/>
    </row>
    <row r="37" spans="1:44" ht="18" customHeight="1">
      <c r="A37" s="131"/>
      <c r="B37" s="126" t="s">
        <v>21</v>
      </c>
      <c r="C37" s="133"/>
      <c r="D37" s="127"/>
      <c r="E37" s="123"/>
      <c r="F37" s="125"/>
      <c r="G37" s="126" t="s">
        <v>22</v>
      </c>
      <c r="H37" s="127"/>
      <c r="I37" s="123"/>
      <c r="J37" s="124"/>
      <c r="K37" s="125"/>
      <c r="M37" s="266"/>
      <c r="N37" s="298"/>
      <c r="O37" s="299"/>
      <c r="P37" s="292" t="str">
        <f>E31</f>
        <v>非課税</v>
      </c>
      <c r="Q37" s="293"/>
      <c r="R37" s="253">
        <f>データ!H5</f>
        <v>0</v>
      </c>
      <c r="S37" s="254"/>
      <c r="T37" s="254"/>
      <c r="U37" s="254"/>
      <c r="V37" s="255"/>
      <c r="W37" s="46"/>
      <c r="X37" s="46"/>
      <c r="Y37" s="43"/>
      <c r="AA37" s="49"/>
      <c r="AC37" s="49"/>
      <c r="AD37" s="49"/>
      <c r="AR37" s="49"/>
    </row>
    <row r="38" spans="1:44" ht="18" customHeight="1" thickBot="1">
      <c r="A38" s="131"/>
      <c r="B38" s="129" t="s">
        <v>62</v>
      </c>
      <c r="C38" s="129"/>
      <c r="D38" s="129"/>
      <c r="E38" s="128"/>
      <c r="F38" s="128"/>
      <c r="G38" s="128"/>
      <c r="H38" s="128"/>
      <c r="I38" s="128"/>
      <c r="J38" s="128"/>
      <c r="K38" s="128"/>
      <c r="M38" s="266"/>
      <c r="N38" s="280" t="s">
        <v>59</v>
      </c>
      <c r="O38" s="280"/>
      <c r="P38" s="280"/>
      <c r="Q38" s="281"/>
      <c r="R38" s="285">
        <f>データ!H6</f>
        <v>0</v>
      </c>
      <c r="S38" s="286"/>
      <c r="T38" s="286"/>
      <c r="U38" s="286"/>
      <c r="V38" s="287"/>
      <c r="W38" s="46"/>
      <c r="X38" s="46"/>
      <c r="Y38" s="43"/>
      <c r="AA38" s="49"/>
      <c r="AC38" s="49"/>
      <c r="AD38" s="49"/>
      <c r="AR38" s="49"/>
    </row>
    <row r="39" spans="1:44" ht="18" customHeight="1" thickTop="1">
      <c r="A39" s="132"/>
      <c r="B39" s="129"/>
      <c r="C39" s="129"/>
      <c r="D39" s="129"/>
      <c r="E39" s="128"/>
      <c r="F39" s="128"/>
      <c r="G39" s="128"/>
      <c r="H39" s="128"/>
      <c r="I39" s="128"/>
      <c r="J39" s="128"/>
      <c r="K39" s="128"/>
      <c r="M39" s="266"/>
      <c r="N39" s="303" t="s">
        <v>57</v>
      </c>
      <c r="O39" s="303"/>
      <c r="P39" s="303"/>
      <c r="Q39" s="304"/>
      <c r="R39" s="282" t="str">
        <f>IF(データ!F6=0,"",ROUNDDOWN(データ!F6*データ!B8,0))</f>
        <v/>
      </c>
      <c r="S39" s="283"/>
      <c r="T39" s="283"/>
      <c r="U39" s="283"/>
      <c r="V39" s="284"/>
      <c r="AA39" s="49"/>
      <c r="AC39" s="49"/>
      <c r="AD39" s="49"/>
      <c r="AR39" s="49"/>
    </row>
    <row r="40" spans="1:44" ht="18" customHeight="1" thickBot="1">
      <c r="A40" s="54"/>
      <c r="E40" s="48" t="s">
        <v>130</v>
      </c>
      <c r="F40" s="48" t="s">
        <v>131</v>
      </c>
      <c r="M40" s="266"/>
      <c r="N40" s="278" t="s">
        <v>58</v>
      </c>
      <c r="O40" s="278"/>
      <c r="P40" s="278"/>
      <c r="Q40" s="279"/>
      <c r="R40" s="134" t="str">
        <f>IF(I33="","",I33*-1)</f>
        <v/>
      </c>
      <c r="S40" s="135"/>
      <c r="T40" s="135"/>
      <c r="U40" s="135"/>
      <c r="V40" s="136"/>
      <c r="AA40" s="49"/>
      <c r="AC40" s="49"/>
      <c r="AD40" s="49"/>
      <c r="AR40" s="49"/>
    </row>
    <row r="41" spans="1:44" ht="15.95" customHeight="1" thickTop="1">
      <c r="A41" s="117" t="s">
        <v>63</v>
      </c>
      <c r="B41" s="119"/>
      <c r="C41" s="120"/>
      <c r="D41" s="119"/>
      <c r="E41" s="120"/>
      <c r="F41" s="119"/>
      <c r="G41" s="120"/>
      <c r="H41" s="119"/>
      <c r="I41" s="120"/>
      <c r="J41" s="119"/>
      <c r="K41" s="120"/>
      <c r="M41" s="266"/>
      <c r="N41" s="268" t="s">
        <v>28</v>
      </c>
      <c r="O41" s="269"/>
      <c r="P41" s="269"/>
      <c r="Q41" s="270"/>
      <c r="R41" s="274">
        <f>IF(R38="","",SUM(R38:R40))</f>
        <v>0</v>
      </c>
      <c r="S41" s="274"/>
      <c r="T41" s="274"/>
      <c r="U41" s="274"/>
      <c r="V41" s="275"/>
      <c r="AA41" s="49"/>
      <c r="AC41" s="49"/>
      <c r="AD41" s="49"/>
      <c r="AR41" s="49"/>
    </row>
    <row r="42" spans="1:44" ht="15.95" customHeight="1" thickBot="1">
      <c r="A42" s="118"/>
      <c r="B42" s="121"/>
      <c r="C42" s="122"/>
      <c r="D42" s="121"/>
      <c r="E42" s="122"/>
      <c r="F42" s="121"/>
      <c r="G42" s="122"/>
      <c r="H42" s="121"/>
      <c r="I42" s="122"/>
      <c r="J42" s="121"/>
      <c r="K42" s="122"/>
      <c r="M42" s="267"/>
      <c r="N42" s="271"/>
      <c r="O42" s="272"/>
      <c r="P42" s="272"/>
      <c r="Q42" s="273"/>
      <c r="R42" s="276"/>
      <c r="S42" s="276"/>
      <c r="T42" s="276"/>
      <c r="U42" s="276"/>
      <c r="V42" s="277"/>
      <c r="AA42" s="49"/>
      <c r="AC42" s="49"/>
      <c r="AD42" s="49"/>
      <c r="AR42" s="49"/>
    </row>
    <row r="43" spans="1:44" s="55" customFormat="1" ht="15" customHeight="1">
      <c r="A43" s="316" t="s">
        <v>101</v>
      </c>
      <c r="B43" s="316"/>
      <c r="C43" s="316"/>
      <c r="D43" s="317" t="s">
        <v>102</v>
      </c>
      <c r="E43" s="317"/>
      <c r="F43" s="317" t="s">
        <v>102</v>
      </c>
      <c r="G43" s="317"/>
      <c r="H43" s="317" t="s">
        <v>102</v>
      </c>
      <c r="I43" s="317"/>
      <c r="J43" s="317" t="s">
        <v>102</v>
      </c>
      <c r="K43" s="317"/>
      <c r="N43" s="314" t="str">
        <f>データ!B11</f>
        <v>2024.2.22改定　森田建設㈱現場用</v>
      </c>
      <c r="O43" s="314"/>
      <c r="P43" s="314"/>
      <c r="Q43" s="314"/>
      <c r="R43" s="314"/>
      <c r="S43" s="314"/>
      <c r="T43" s="314"/>
      <c r="U43" s="314"/>
      <c r="V43" s="314"/>
      <c r="W43" s="57"/>
      <c r="X43" s="57"/>
      <c r="Y43" s="58"/>
      <c r="Z43" s="57"/>
      <c r="AA43" s="59"/>
      <c r="AC43" s="59"/>
      <c r="AD43" s="59"/>
      <c r="AR43" s="59"/>
    </row>
    <row r="44" spans="1:44" s="55" customFormat="1" ht="15" customHeight="1">
      <c r="A44" s="316" t="s">
        <v>104</v>
      </c>
      <c r="B44" s="316"/>
      <c r="C44" s="316"/>
      <c r="D44" s="251"/>
      <c r="E44" s="252"/>
      <c r="F44" s="251"/>
      <c r="G44" s="252"/>
      <c r="H44" s="251"/>
      <c r="I44" s="252"/>
      <c r="J44" s="251"/>
      <c r="K44" s="252"/>
      <c r="N44" s="315"/>
      <c r="O44" s="315"/>
      <c r="P44" s="315"/>
      <c r="Q44" s="315"/>
      <c r="R44" s="315"/>
      <c r="S44" s="315"/>
      <c r="T44" s="315"/>
      <c r="U44" s="315"/>
      <c r="V44" s="315"/>
      <c r="W44" s="57"/>
      <c r="X44" s="57"/>
      <c r="Y44" s="58"/>
      <c r="Z44" s="57"/>
      <c r="AA44" s="59"/>
      <c r="AC44" s="59"/>
      <c r="AD44" s="59"/>
      <c r="AR44" s="59"/>
    </row>
    <row r="45" spans="1:44" ht="15" customHeight="1">
      <c r="A45" s="316" t="s">
        <v>101</v>
      </c>
      <c r="B45" s="316"/>
      <c r="C45" s="316"/>
      <c r="D45" s="317" t="s">
        <v>102</v>
      </c>
      <c r="E45" s="317"/>
      <c r="F45" s="317" t="s">
        <v>102</v>
      </c>
      <c r="G45" s="317"/>
      <c r="H45" s="317" t="s">
        <v>102</v>
      </c>
      <c r="I45" s="317"/>
      <c r="J45" s="317" t="s">
        <v>102</v>
      </c>
      <c r="K45" s="317"/>
      <c r="N45" s="315" t="str">
        <f>データ!B12</f>
        <v>2024.2.22改定　森田建設㈱経理用</v>
      </c>
      <c r="O45" s="315"/>
      <c r="P45" s="315"/>
      <c r="Q45" s="315"/>
      <c r="R45" s="315"/>
      <c r="S45" s="315"/>
      <c r="T45" s="315"/>
      <c r="U45" s="315"/>
      <c r="V45" s="315"/>
      <c r="AA45" s="49"/>
      <c r="AC45" s="49"/>
      <c r="AD45" s="49"/>
      <c r="AR45" s="49"/>
    </row>
    <row r="46" spans="1:44" s="55" customFormat="1" ht="15" customHeight="1">
      <c r="A46" s="316" t="s">
        <v>104</v>
      </c>
      <c r="B46" s="316"/>
      <c r="C46" s="316"/>
      <c r="D46" s="251"/>
      <c r="E46" s="252"/>
      <c r="F46" s="251"/>
      <c r="G46" s="252"/>
      <c r="H46" s="251"/>
      <c r="I46" s="252"/>
      <c r="J46" s="251"/>
      <c r="K46" s="252"/>
      <c r="N46" s="315"/>
      <c r="O46" s="315"/>
      <c r="P46" s="315"/>
      <c r="Q46" s="315"/>
      <c r="R46" s="315"/>
      <c r="S46" s="315"/>
      <c r="T46" s="315"/>
      <c r="U46" s="315"/>
      <c r="V46" s="315"/>
      <c r="W46" s="57"/>
      <c r="X46" s="57"/>
      <c r="Y46" s="58"/>
      <c r="Z46" s="57"/>
      <c r="AA46" s="59"/>
      <c r="AC46" s="59"/>
      <c r="AD46" s="59"/>
      <c r="AR46" s="59"/>
    </row>
    <row r="47" spans="1:44" ht="15" customHeight="1">
      <c r="R47" s="55"/>
      <c r="S47" s="55"/>
      <c r="T47" s="55"/>
      <c r="U47" s="55"/>
      <c r="V47" s="56" t="str">
        <f>データ!B13</f>
        <v>2024.2.22改定　貴社控え</v>
      </c>
      <c r="AA47" s="49"/>
      <c r="AC47" s="49"/>
      <c r="AD47" s="49"/>
      <c r="AR47" s="49"/>
    </row>
    <row r="48" spans="1:44">
      <c r="AA48" s="49"/>
      <c r="AC48" s="49"/>
      <c r="AD48" s="49"/>
      <c r="AR48" s="49"/>
    </row>
    <row r="49" spans="27:44">
      <c r="AA49" s="49"/>
      <c r="AC49" s="49"/>
      <c r="AD49" s="49"/>
      <c r="AR49" s="49"/>
    </row>
  </sheetData>
  <sheetProtection algorithmName="SHA-512" hashValue="Y0zCWkZZ2aiIdPQSS19UX/wYtXBt0KRKTnznc9KDq0jiSsT303h1sKYdl9YGlYGezae6CWvktPH6dl9Oz7PAdg==" saltValue="oK2NKy6LNPIDq0T+wlwSAA==" spinCount="100000" sheet="1" selectLockedCells="1"/>
  <protectedRanges>
    <protectedRange sqref="AC14:AC33" name="範囲1_1"/>
  </protectedRanges>
  <mergeCells count="185">
    <mergeCell ref="J36:K36"/>
    <mergeCell ref="J35:K35"/>
    <mergeCell ref="E32:H32"/>
    <mergeCell ref="A31:D31"/>
    <mergeCell ref="N43:V44"/>
    <mergeCell ref="A46:C46"/>
    <mergeCell ref="D46:E46"/>
    <mergeCell ref="F46:G46"/>
    <mergeCell ref="H46:I46"/>
    <mergeCell ref="J46:K46"/>
    <mergeCell ref="N45:V46"/>
    <mergeCell ref="A43:C43"/>
    <mergeCell ref="A45:C45"/>
    <mergeCell ref="D43:E43"/>
    <mergeCell ref="F43:G43"/>
    <mergeCell ref="H43:I43"/>
    <mergeCell ref="J43:K43"/>
    <mergeCell ref="D45:E45"/>
    <mergeCell ref="F45:G45"/>
    <mergeCell ref="H45:I45"/>
    <mergeCell ref="J45:K45"/>
    <mergeCell ref="A44:C44"/>
    <mergeCell ref="D44:E44"/>
    <mergeCell ref="F44:G44"/>
    <mergeCell ref="H44:I44"/>
    <mergeCell ref="J44:K44"/>
    <mergeCell ref="R37:V37"/>
    <mergeCell ref="R35:V35"/>
    <mergeCell ref="M33:S33"/>
    <mergeCell ref="I33:L33"/>
    <mergeCell ref="E31:F31"/>
    <mergeCell ref="M35:M42"/>
    <mergeCell ref="N41:Q42"/>
    <mergeCell ref="R41:V42"/>
    <mergeCell ref="N40:Q40"/>
    <mergeCell ref="N38:Q38"/>
    <mergeCell ref="R39:V39"/>
    <mergeCell ref="R38:V38"/>
    <mergeCell ref="P35:Q35"/>
    <mergeCell ref="P36:Q36"/>
    <mergeCell ref="P37:Q37"/>
    <mergeCell ref="N35:O37"/>
    <mergeCell ref="R36:V36"/>
    <mergeCell ref="N39:Q39"/>
    <mergeCell ref="E36:I36"/>
    <mergeCell ref="E35:I35"/>
    <mergeCell ref="O24:Q24"/>
    <mergeCell ref="R24:U24"/>
    <mergeCell ref="M24:N24"/>
    <mergeCell ref="D24:I24"/>
    <mergeCell ref="L31:O31"/>
    <mergeCell ref="A30:D30"/>
    <mergeCell ref="O25:Q25"/>
    <mergeCell ref="O27:Q27"/>
    <mergeCell ref="G29:K29"/>
    <mergeCell ref="G28:K28"/>
    <mergeCell ref="E33:G33"/>
    <mergeCell ref="A26:C26"/>
    <mergeCell ref="P30:V30"/>
    <mergeCell ref="E30:F30"/>
    <mergeCell ref="L30:O30"/>
    <mergeCell ref="R27:U27"/>
    <mergeCell ref="R26:U26"/>
    <mergeCell ref="A27:C27"/>
    <mergeCell ref="J27:L27"/>
    <mergeCell ref="M26:N26"/>
    <mergeCell ref="G31:K31"/>
    <mergeCell ref="D26:I26"/>
    <mergeCell ref="E28:F28"/>
    <mergeCell ref="L29:O29"/>
    <mergeCell ref="L28:O28"/>
    <mergeCell ref="P31:V31"/>
    <mergeCell ref="G30:K30"/>
    <mergeCell ref="O22:Q22"/>
    <mergeCell ref="R22:U22"/>
    <mergeCell ref="P29:V29"/>
    <mergeCell ref="P28:V28"/>
    <mergeCell ref="M23:N23"/>
    <mergeCell ref="J23:L23"/>
    <mergeCell ref="O23:Q23"/>
    <mergeCell ref="R23:U23"/>
    <mergeCell ref="A23:C23"/>
    <mergeCell ref="A29:D29"/>
    <mergeCell ref="J26:L26"/>
    <mergeCell ref="O26:Q26"/>
    <mergeCell ref="D27:I27"/>
    <mergeCell ref="M27:N27"/>
    <mergeCell ref="E29:F29"/>
    <mergeCell ref="M25:N25"/>
    <mergeCell ref="J25:L25"/>
    <mergeCell ref="R25:U25"/>
    <mergeCell ref="A25:C25"/>
    <mergeCell ref="D22:I22"/>
    <mergeCell ref="M22:N22"/>
    <mergeCell ref="D25:I25"/>
    <mergeCell ref="D23:I23"/>
    <mergeCell ref="J24:L24"/>
    <mergeCell ref="M16:P16"/>
    <mergeCell ref="Q16:V16"/>
    <mergeCell ref="K15:L15"/>
    <mergeCell ref="D20:I20"/>
    <mergeCell ref="B17:E17"/>
    <mergeCell ref="M21:N21"/>
    <mergeCell ref="J21:L21"/>
    <mergeCell ref="O21:Q21"/>
    <mergeCell ref="R21:U21"/>
    <mergeCell ref="A21:C21"/>
    <mergeCell ref="B15:E15"/>
    <mergeCell ref="B16:E16"/>
    <mergeCell ref="F17:J17"/>
    <mergeCell ref="M17:P17"/>
    <mergeCell ref="A15:A17"/>
    <mergeCell ref="K17:L17"/>
    <mergeCell ref="Q17:V17"/>
    <mergeCell ref="M15:P15"/>
    <mergeCell ref="Q15:V15"/>
    <mergeCell ref="K16:L16"/>
    <mergeCell ref="T19:V19"/>
    <mergeCell ref="F16:J16"/>
    <mergeCell ref="F15:J15"/>
    <mergeCell ref="A20:C20"/>
    <mergeCell ref="A1:V1"/>
    <mergeCell ref="P2:R2"/>
    <mergeCell ref="O8:V8"/>
    <mergeCell ref="M3:N4"/>
    <mergeCell ref="L3:L9"/>
    <mergeCell ref="M9:N9"/>
    <mergeCell ref="M8:N8"/>
    <mergeCell ref="M7:N7"/>
    <mergeCell ref="M6:N6"/>
    <mergeCell ref="S2:V2"/>
    <mergeCell ref="G3:H3"/>
    <mergeCell ref="A3:F3"/>
    <mergeCell ref="P3:R3"/>
    <mergeCell ref="S3:V3"/>
    <mergeCell ref="O6:V6"/>
    <mergeCell ref="O4:V5"/>
    <mergeCell ref="A8:C9"/>
    <mergeCell ref="D8:J9"/>
    <mergeCell ref="A7:C7"/>
    <mergeCell ref="A4:K4"/>
    <mergeCell ref="O7:U7"/>
    <mergeCell ref="M11:V11"/>
    <mergeCell ref="D7:J7"/>
    <mergeCell ref="L10:N10"/>
    <mergeCell ref="O9:V9"/>
    <mergeCell ref="A13:E14"/>
    <mergeCell ref="F13:J13"/>
    <mergeCell ref="F14:J14"/>
    <mergeCell ref="K14:L14"/>
    <mergeCell ref="M12:P12"/>
    <mergeCell ref="Q12:V12"/>
    <mergeCell ref="K13:L13"/>
    <mergeCell ref="M13:P13"/>
    <mergeCell ref="Q14:V14"/>
    <mergeCell ref="Q13:V13"/>
    <mergeCell ref="M14:P14"/>
    <mergeCell ref="O10:P10"/>
    <mergeCell ref="Q10:V10"/>
    <mergeCell ref="F11:L11"/>
    <mergeCell ref="F12:L12"/>
    <mergeCell ref="R20:U20"/>
    <mergeCell ref="O20:Q20"/>
    <mergeCell ref="J20:L20"/>
    <mergeCell ref="M20:N20"/>
    <mergeCell ref="D21:I21"/>
    <mergeCell ref="A24:C24"/>
    <mergeCell ref="A41:A42"/>
    <mergeCell ref="B41:C42"/>
    <mergeCell ref="D41:E42"/>
    <mergeCell ref="I37:K37"/>
    <mergeCell ref="G37:H37"/>
    <mergeCell ref="E38:K39"/>
    <mergeCell ref="B38:D39"/>
    <mergeCell ref="A35:A39"/>
    <mergeCell ref="F41:G42"/>
    <mergeCell ref="H41:I42"/>
    <mergeCell ref="J41:K42"/>
    <mergeCell ref="B37:D37"/>
    <mergeCell ref="B36:D36"/>
    <mergeCell ref="B35:D35"/>
    <mergeCell ref="E37:F37"/>
    <mergeCell ref="R40:V40"/>
    <mergeCell ref="A22:C22"/>
    <mergeCell ref="J22:L22"/>
  </mergeCells>
  <phoneticPr fontId="2"/>
  <conditionalFormatting sqref="A12:C12">
    <cfRule type="expression" dxfId="72" priority="129">
      <formula>$E$19=0</formula>
    </cfRule>
    <cfRule type="expression" dxfId="71" priority="128">
      <formula>$E$12=1</formula>
    </cfRule>
  </conditionalFormatting>
  <conditionalFormatting sqref="A19:C19">
    <cfRule type="expression" dxfId="70" priority="57">
      <formula>$E$19=1</formula>
    </cfRule>
    <cfRule type="expression" dxfId="69" priority="58">
      <formula>$E$12=0</formula>
    </cfRule>
  </conditionalFormatting>
  <conditionalFormatting sqref="D8:J9">
    <cfRule type="expression" dxfId="68" priority="108">
      <formula>$D$8=""</formula>
    </cfRule>
  </conditionalFormatting>
  <conditionalFormatting sqref="D21:Q27 V21:V27">
    <cfRule type="expression" dxfId="67" priority="72">
      <formula>$D$21&gt;1</formula>
    </cfRule>
    <cfRule type="expression" dxfId="66" priority="73">
      <formula>$E$19=1</formula>
    </cfRule>
  </conditionalFormatting>
  <conditionalFormatting sqref="E35">
    <cfRule type="expression" dxfId="65" priority="97">
      <formula>$E$35=""</formula>
    </cfRule>
  </conditionalFormatting>
  <conditionalFormatting sqref="E36">
    <cfRule type="expression" dxfId="64" priority="96">
      <formula>$E$36=""</formula>
    </cfRule>
  </conditionalFormatting>
  <conditionalFormatting sqref="E37">
    <cfRule type="expression" dxfId="63" priority="81">
      <formula>$E$37=""</formula>
    </cfRule>
  </conditionalFormatting>
  <conditionalFormatting sqref="E38">
    <cfRule type="expression" dxfId="62" priority="56">
      <formula>$E$38=""</formula>
    </cfRule>
  </conditionalFormatting>
  <conditionalFormatting sqref="F14:J14">
    <cfRule type="expression" dxfId="61" priority="78">
      <formula>$F$14&gt;1</formula>
    </cfRule>
    <cfRule type="expression" dxfId="60" priority="79">
      <formula>$E$12=1</formula>
    </cfRule>
  </conditionalFormatting>
  <conditionalFormatting sqref="H33:I33">
    <cfRule type="expression" dxfId="59" priority="130">
      <formula>$H$33&lt;=-999999999</formula>
    </cfRule>
    <cfRule type="expression" dxfId="58" priority="131">
      <formula>$T$33=1</formula>
    </cfRule>
  </conditionalFormatting>
  <conditionalFormatting sqref="I37">
    <cfRule type="expression" dxfId="57" priority="80">
      <formula>$I$37=""</formula>
    </cfRule>
  </conditionalFormatting>
  <conditionalFormatting sqref="J35:K35">
    <cfRule type="expression" dxfId="56" priority="2">
      <formula>$J$35=""</formula>
    </cfRule>
  </conditionalFormatting>
  <conditionalFormatting sqref="J36:K36">
    <cfRule type="expression" dxfId="55" priority="1">
      <formula>$J$36=""</formula>
    </cfRule>
  </conditionalFormatting>
  <conditionalFormatting sqref="K14:L14">
    <cfRule type="expression" dxfId="54" priority="6">
      <formula>$K$14&gt;0.00001</formula>
    </cfRule>
    <cfRule type="expression" dxfId="53" priority="48">
      <formula>$E$12=1</formula>
    </cfRule>
  </conditionalFormatting>
  <conditionalFormatting sqref="O4">
    <cfRule type="expression" dxfId="52" priority="116">
      <formula>$O$4=""</formula>
    </cfRule>
  </conditionalFormatting>
  <conditionalFormatting sqref="O6">
    <cfRule type="expression" dxfId="51" priority="115">
      <formula>$O$6=""</formula>
    </cfRule>
  </conditionalFormatting>
  <conditionalFormatting sqref="O7">
    <cfRule type="expression" priority="114">
      <formula>$O$7=""</formula>
    </cfRule>
    <cfRule type="expression" dxfId="50" priority="113">
      <formula>$O$7=""</formula>
    </cfRule>
  </conditionalFormatting>
  <conditionalFormatting sqref="O8:V8">
    <cfRule type="expression" dxfId="49" priority="112">
      <formula>$O$8=""</formula>
    </cfRule>
  </conditionalFormatting>
  <conditionalFormatting sqref="O9:V9">
    <cfRule type="expression" dxfId="48" priority="111">
      <formula>$O$9=""</formula>
    </cfRule>
  </conditionalFormatting>
  <conditionalFormatting sqref="P3:R3">
    <cfRule type="expression" dxfId="47" priority="7">
      <formula>$P$3=""</formula>
    </cfRule>
  </conditionalFormatting>
  <conditionalFormatting sqref="Q10">
    <cfRule type="expression" dxfId="46" priority="110">
      <formula>$O$10=""</formula>
    </cfRule>
  </conditionalFormatting>
  <conditionalFormatting sqref="Q10:V10">
    <cfRule type="expression" dxfId="45" priority="3">
      <formula>$Q$10=""</formula>
    </cfRule>
  </conditionalFormatting>
  <conditionalFormatting sqref="Q12:V12">
    <cfRule type="expression" dxfId="44" priority="65">
      <formula>$E$12=1</formula>
    </cfRule>
    <cfRule type="expression" dxfId="43" priority="64">
      <formula>$Q$12&gt;0</formula>
    </cfRule>
  </conditionalFormatting>
  <conditionalFormatting sqref="Q16:V16">
    <cfRule type="expression" dxfId="42" priority="10">
      <formula>$F$17&gt;$F$14</formula>
    </cfRule>
    <cfRule type="expression" dxfId="41" priority="8">
      <formula>$F$16=""</formula>
    </cfRule>
  </conditionalFormatting>
  <conditionalFormatting sqref="S2:V2">
    <cfRule type="expression" dxfId="40" priority="55">
      <formula>$S$2=""</formula>
    </cfRule>
  </conditionalFormatting>
  <conditionalFormatting sqref="AC14">
    <cfRule type="expression" dxfId="39" priority="5">
      <formula>$AC$14&gt;1</formula>
    </cfRule>
    <cfRule type="expression" dxfId="38" priority="9">
      <formula>$E$12=1</formula>
    </cfRule>
  </conditionalFormatting>
  <conditionalFormatting sqref="AC15">
    <cfRule type="expression" dxfId="37" priority="19">
      <formula>$AC$14=""</formula>
    </cfRule>
    <cfRule type="expression" dxfId="36" priority="34">
      <formula>$AC$15=""</formula>
    </cfRule>
    <cfRule type="expression" dxfId="35" priority="35">
      <formula>$AD$14=""</formula>
    </cfRule>
  </conditionalFormatting>
  <conditionalFormatting sqref="AC16">
    <cfRule type="expression" dxfId="34" priority="32">
      <formula>$AC$16=""</formula>
    </cfRule>
    <cfRule type="expression" dxfId="33" priority="18">
      <formula>$AC$15=""</formula>
    </cfRule>
    <cfRule type="expression" dxfId="32" priority="33">
      <formula>$AD$15=""</formula>
    </cfRule>
  </conditionalFormatting>
  <conditionalFormatting sqref="AC17">
    <cfRule type="expression" dxfId="31" priority="17">
      <formula>$AC$16=""</formula>
    </cfRule>
    <cfRule type="expression" dxfId="30" priority="36">
      <formula>$AC$17=""</formula>
    </cfRule>
    <cfRule type="expression" dxfId="29" priority="37">
      <formula>$AD$16=""</formula>
    </cfRule>
  </conditionalFormatting>
  <conditionalFormatting sqref="AC18">
    <cfRule type="expression" dxfId="28" priority="31">
      <formula>$AD$17=""</formula>
    </cfRule>
    <cfRule type="expression" dxfId="27" priority="30">
      <formula>$AC$18=""</formula>
    </cfRule>
    <cfRule type="expression" dxfId="26" priority="16">
      <formula>$AC$17=""</formula>
    </cfRule>
  </conditionalFormatting>
  <conditionalFormatting sqref="AC19">
    <cfRule type="expression" dxfId="25" priority="29">
      <formula>$AD$18=""</formula>
    </cfRule>
    <cfRule type="expression" dxfId="24" priority="28">
      <formula>$AC$19=""</formula>
    </cfRule>
    <cfRule type="expression" dxfId="23" priority="15">
      <formula>$AC$18=""</formula>
    </cfRule>
  </conditionalFormatting>
  <conditionalFormatting sqref="AC20">
    <cfRule type="expression" dxfId="22" priority="26">
      <formula>$AC$20=""</formula>
    </cfRule>
    <cfRule type="expression" dxfId="21" priority="27">
      <formula>$AD$19=""</formula>
    </cfRule>
    <cfRule type="expression" dxfId="20" priority="14">
      <formula>$AC$19=""</formula>
    </cfRule>
  </conditionalFormatting>
  <conditionalFormatting sqref="AC21">
    <cfRule type="expression" dxfId="19" priority="25">
      <formula>$AD$20=""</formula>
    </cfRule>
    <cfRule type="expression" dxfId="18" priority="24">
      <formula>$AC$21=""</formula>
    </cfRule>
    <cfRule type="expression" dxfId="17" priority="13">
      <formula>$AC$20=""</formula>
    </cfRule>
  </conditionalFormatting>
  <conditionalFormatting sqref="AC22">
    <cfRule type="expression" dxfId="16" priority="23">
      <formula>$AD$21=""</formula>
    </cfRule>
    <cfRule type="expression" dxfId="15" priority="22">
      <formula>$AC$22=""</formula>
    </cfRule>
    <cfRule type="expression" dxfId="14" priority="12">
      <formula>$AC$21=""</formula>
    </cfRule>
  </conditionalFormatting>
  <conditionalFormatting sqref="AC23">
    <cfRule type="expression" dxfId="13" priority="21">
      <formula>$AD$22=""</formula>
    </cfRule>
    <cfRule type="expression" dxfId="12" priority="20">
      <formula>$AC$23=""</formula>
    </cfRule>
    <cfRule type="expression" dxfId="11" priority="11">
      <formula>$AC$22=""</formula>
    </cfRule>
  </conditionalFormatting>
  <dataValidations count="3">
    <dataValidation imeMode="fullKatakana" allowBlank="1" showInputMessage="1" showErrorMessage="1" sqref="E38:K39" xr:uid="{1144E26F-D131-454F-A968-9E11A5A23B0E}"/>
    <dataValidation type="custom" allowBlank="1" showInputMessage="1" showErrorMessage="1" sqref="F14:J14" xr:uid="{DE8A25A9-8064-4418-97B6-662DAA4EC9B8}">
      <formula1>E12=1</formula1>
    </dataValidation>
    <dataValidation type="list" allowBlank="1" showInputMessage="1" showErrorMessage="1" sqref="E37:F37" xr:uid="{2E388C24-92ED-44FC-9F5E-47B8C3982FCE}">
      <formula1>$E$40:$F$40</formula1>
    </dataValidation>
  </dataValidations>
  <pageMargins left="0.70866141732283472" right="0.39370078740157483" top="0.59055118110236227" bottom="0.35433070866141736" header="0.31496062992125984" footer="0.31496062992125984"/>
  <pageSetup paperSize="9" orientation="portrait" r:id="rId1"/>
  <rowBreaks count="1" manualBreakCount="1">
    <brk id="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0</xdr:col>
                    <xdr:colOff>28575</xdr:colOff>
                    <xdr:row>10</xdr:row>
                    <xdr:rowOff>219075</xdr:rowOff>
                  </from>
                  <to>
                    <xdr:col>1</xdr:col>
                    <xdr:colOff>0</xdr:colOff>
                    <xdr:row>12</xdr:row>
                    <xdr:rowOff>9525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0</xdr:col>
                    <xdr:colOff>9525</xdr:colOff>
                    <xdr:row>32</xdr:row>
                    <xdr:rowOff>9525</xdr:rowOff>
                  </from>
                  <to>
                    <xdr:col>0</xdr:col>
                    <xdr:colOff>276225</xdr:colOff>
                    <xdr:row>33</xdr:row>
                    <xdr:rowOff>28575</xdr:rowOff>
                  </to>
                </anchor>
              </controlPr>
            </control>
          </mc:Choice>
        </mc:AlternateContent>
        <mc:AlternateContent xmlns:mc="http://schemas.openxmlformats.org/markup-compatibility/2006">
          <mc:Choice Requires="x14">
            <control shapeId="1058" r:id="rId6" name="Check Box 34">
              <controlPr locked="0" defaultSize="0" autoFill="0" autoLine="0" autoPict="0">
                <anchor moveWithCells="1">
                  <from>
                    <xdr:col>0</xdr:col>
                    <xdr:colOff>28575</xdr:colOff>
                    <xdr:row>17</xdr:row>
                    <xdr:rowOff>219075</xdr:rowOff>
                  </from>
                  <to>
                    <xdr:col>1</xdr:col>
                    <xdr:colOff>0</xdr:colOff>
                    <xdr:row>19</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14FDD58-BA8C-4CB1-A5B5-4F621CB180FF}">
          <x14:formula1>
            <xm:f>データ!$B$4:$B$5</xm:f>
          </x14:formula1>
          <xm:sqref>V21:V27</xm:sqref>
        </x14:dataValidation>
        <x14:dataValidation type="list" allowBlank="1" showInputMessage="1" showErrorMessage="1" xr:uid="{A8090799-C757-4E9C-8D71-9290927337FC}">
          <x14:formula1>
            <xm:f>データ!$B$2</xm:f>
          </x14:formula1>
          <xm:sqref>K14:L14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3A2F7C-F403-4E59-A309-0BD90DE6780E}">
  <sheetPr>
    <tabColor theme="8" tint="0.59999389629810485"/>
  </sheetPr>
  <dimension ref="A1:X48"/>
  <sheetViews>
    <sheetView showZeros="0" view="pageBreakPreview" zoomScale="120" zoomScaleNormal="85" zoomScaleSheetLayoutView="120" workbookViewId="0">
      <selection activeCell="J3" sqref="J3:L3"/>
    </sheetView>
  </sheetViews>
  <sheetFormatPr defaultRowHeight="12"/>
  <cols>
    <col min="1" max="18" width="3.75" style="12" customWidth="1"/>
    <col min="19" max="19" width="3.75" style="73" customWidth="1"/>
    <col min="20" max="22" width="3.75" style="12" customWidth="1"/>
    <col min="23" max="25" width="5.625" style="12" customWidth="1"/>
    <col min="26" max="32" width="9" style="12"/>
    <col min="33" max="33" width="5.625" style="12" customWidth="1"/>
    <col min="34" max="16384" width="9" style="12"/>
  </cols>
  <sheetData>
    <row r="1" spans="1:22" ht="28.5" customHeight="1">
      <c r="A1" s="318" t="s">
        <v>108</v>
      </c>
      <c r="B1" s="318"/>
      <c r="C1" s="318"/>
      <c r="D1" s="318"/>
      <c r="E1" s="318" t="str">
        <f>請求書!P2</f>
        <v>請求日</v>
      </c>
      <c r="F1" s="318"/>
      <c r="G1" s="319">
        <f>請求書!S2</f>
        <v>0</v>
      </c>
      <c r="H1" s="319"/>
      <c r="I1" s="319"/>
      <c r="J1" s="319"/>
      <c r="K1" s="318" t="s">
        <v>99</v>
      </c>
      <c r="L1" s="318"/>
      <c r="M1" s="320">
        <f>請求書!D8</f>
        <v>0</v>
      </c>
      <c r="N1" s="320"/>
      <c r="O1" s="320"/>
      <c r="P1" s="320"/>
      <c r="Q1" s="320"/>
      <c r="R1" s="320"/>
      <c r="S1" s="320"/>
      <c r="T1" s="320"/>
      <c r="U1" s="320"/>
      <c r="V1" s="320"/>
    </row>
    <row r="2" spans="1:22" ht="20.100000000000001" customHeight="1">
      <c r="A2" s="332" t="s">
        <v>119</v>
      </c>
      <c r="B2" s="332"/>
      <c r="C2" s="332"/>
      <c r="D2" s="332" t="s">
        <v>17</v>
      </c>
      <c r="E2" s="332"/>
      <c r="F2" s="332"/>
      <c r="G2" s="332"/>
      <c r="H2" s="332"/>
      <c r="I2" s="332"/>
      <c r="J2" s="332" t="s">
        <v>15</v>
      </c>
      <c r="K2" s="332"/>
      <c r="L2" s="332"/>
      <c r="M2" s="332" t="s">
        <v>16</v>
      </c>
      <c r="N2" s="332"/>
      <c r="O2" s="332" t="s">
        <v>14</v>
      </c>
      <c r="P2" s="332"/>
      <c r="Q2" s="332"/>
      <c r="R2" s="332" t="s">
        <v>13</v>
      </c>
      <c r="S2" s="332"/>
      <c r="T2" s="332"/>
      <c r="U2" s="332"/>
      <c r="V2" s="106" t="s">
        <v>91</v>
      </c>
    </row>
    <row r="3" spans="1:22" ht="17.25" customHeight="1">
      <c r="A3" s="337"/>
      <c r="B3" s="337"/>
      <c r="C3" s="337"/>
      <c r="D3" s="351"/>
      <c r="E3" s="351"/>
      <c r="F3" s="351"/>
      <c r="G3" s="351"/>
      <c r="H3" s="351"/>
      <c r="I3" s="351"/>
      <c r="J3" s="423"/>
      <c r="K3" s="423"/>
      <c r="L3" s="423"/>
      <c r="M3" s="334"/>
      <c r="N3" s="334"/>
      <c r="O3" s="335"/>
      <c r="P3" s="335"/>
      <c r="Q3" s="335"/>
      <c r="R3" s="336" t="str">
        <f>IF(J3="","",ROUNDDOWN(J3*O3,0))</f>
        <v/>
      </c>
      <c r="S3" s="336"/>
      <c r="T3" s="336"/>
      <c r="U3" s="336"/>
      <c r="V3" s="90"/>
    </row>
    <row r="4" spans="1:22" ht="17.25" customHeight="1">
      <c r="A4" s="337"/>
      <c r="B4" s="337"/>
      <c r="C4" s="337"/>
      <c r="D4" s="333"/>
      <c r="E4" s="333"/>
      <c r="F4" s="333"/>
      <c r="G4" s="333"/>
      <c r="H4" s="333"/>
      <c r="I4" s="333"/>
      <c r="J4" s="423"/>
      <c r="K4" s="423"/>
      <c r="L4" s="423"/>
      <c r="M4" s="334"/>
      <c r="N4" s="334"/>
      <c r="O4" s="335"/>
      <c r="P4" s="335"/>
      <c r="Q4" s="335"/>
      <c r="R4" s="336" t="str">
        <f t="shared" ref="R4:R39" si="0">IF(J4="","",ROUNDDOWN(J4*O4,0))</f>
        <v/>
      </c>
      <c r="S4" s="336"/>
      <c r="T4" s="336"/>
      <c r="U4" s="336"/>
      <c r="V4" s="90"/>
    </row>
    <row r="5" spans="1:22" ht="17.25" customHeight="1">
      <c r="A5" s="337"/>
      <c r="B5" s="337"/>
      <c r="C5" s="337"/>
      <c r="D5" s="333"/>
      <c r="E5" s="333"/>
      <c r="F5" s="333"/>
      <c r="G5" s="333"/>
      <c r="H5" s="333"/>
      <c r="I5" s="333"/>
      <c r="J5" s="423"/>
      <c r="K5" s="423"/>
      <c r="L5" s="423"/>
      <c r="M5" s="334"/>
      <c r="N5" s="334"/>
      <c r="O5" s="335"/>
      <c r="P5" s="335"/>
      <c r="Q5" s="335"/>
      <c r="R5" s="336" t="str">
        <f t="shared" ref="R5:R17" si="1">IF(J5="","",ROUNDDOWN(J5*O5,0))</f>
        <v/>
      </c>
      <c r="S5" s="336"/>
      <c r="T5" s="336"/>
      <c r="U5" s="336"/>
      <c r="V5" s="90"/>
    </row>
    <row r="6" spans="1:22" ht="17.25" customHeight="1">
      <c r="A6" s="337"/>
      <c r="B6" s="337"/>
      <c r="C6" s="337"/>
      <c r="D6" s="333"/>
      <c r="E6" s="333"/>
      <c r="F6" s="333"/>
      <c r="G6" s="333"/>
      <c r="H6" s="333"/>
      <c r="I6" s="333"/>
      <c r="J6" s="423"/>
      <c r="K6" s="423"/>
      <c r="L6" s="423"/>
      <c r="M6" s="334"/>
      <c r="N6" s="334"/>
      <c r="O6" s="335"/>
      <c r="P6" s="335"/>
      <c r="Q6" s="335"/>
      <c r="R6" s="336" t="str">
        <f t="shared" si="1"/>
        <v/>
      </c>
      <c r="S6" s="336"/>
      <c r="T6" s="336"/>
      <c r="U6" s="336"/>
      <c r="V6" s="90"/>
    </row>
    <row r="7" spans="1:22" ht="17.25" customHeight="1">
      <c r="A7" s="337"/>
      <c r="B7" s="337"/>
      <c r="C7" s="337"/>
      <c r="D7" s="349"/>
      <c r="E7" s="349"/>
      <c r="F7" s="349"/>
      <c r="G7" s="349"/>
      <c r="H7" s="349"/>
      <c r="I7" s="349"/>
      <c r="J7" s="423"/>
      <c r="K7" s="423"/>
      <c r="L7" s="423"/>
      <c r="M7" s="350"/>
      <c r="N7" s="350"/>
      <c r="O7" s="335"/>
      <c r="P7" s="335"/>
      <c r="Q7" s="335"/>
      <c r="R7" s="336" t="str">
        <f t="shared" si="1"/>
        <v/>
      </c>
      <c r="S7" s="336"/>
      <c r="T7" s="336"/>
      <c r="U7" s="336"/>
      <c r="V7" s="90"/>
    </row>
    <row r="8" spans="1:22" ht="17.25" customHeight="1">
      <c r="A8" s="337"/>
      <c r="B8" s="337"/>
      <c r="C8" s="337"/>
      <c r="D8" s="349"/>
      <c r="E8" s="349"/>
      <c r="F8" s="349"/>
      <c r="G8" s="349"/>
      <c r="H8" s="349"/>
      <c r="I8" s="349"/>
      <c r="J8" s="423"/>
      <c r="K8" s="423"/>
      <c r="L8" s="423"/>
      <c r="M8" s="350"/>
      <c r="N8" s="350"/>
      <c r="O8" s="335"/>
      <c r="P8" s="335"/>
      <c r="Q8" s="335"/>
      <c r="R8" s="336" t="str">
        <f t="shared" si="1"/>
        <v/>
      </c>
      <c r="S8" s="336"/>
      <c r="T8" s="336"/>
      <c r="U8" s="336"/>
      <c r="V8" s="90"/>
    </row>
    <row r="9" spans="1:22" ht="17.25" customHeight="1">
      <c r="A9" s="337"/>
      <c r="B9" s="337"/>
      <c r="C9" s="337"/>
      <c r="D9" s="349"/>
      <c r="E9" s="349"/>
      <c r="F9" s="349"/>
      <c r="G9" s="349"/>
      <c r="H9" s="349"/>
      <c r="I9" s="349"/>
      <c r="J9" s="423"/>
      <c r="K9" s="423"/>
      <c r="L9" s="423"/>
      <c r="M9" s="350"/>
      <c r="N9" s="350"/>
      <c r="O9" s="335"/>
      <c r="P9" s="335"/>
      <c r="Q9" s="335"/>
      <c r="R9" s="336" t="str">
        <f t="shared" si="1"/>
        <v/>
      </c>
      <c r="S9" s="336"/>
      <c r="T9" s="336"/>
      <c r="U9" s="336"/>
      <c r="V9" s="90"/>
    </row>
    <row r="10" spans="1:22" ht="17.25" customHeight="1">
      <c r="A10" s="352"/>
      <c r="B10" s="352"/>
      <c r="C10" s="352"/>
      <c r="D10" s="347"/>
      <c r="E10" s="347"/>
      <c r="F10" s="347"/>
      <c r="G10" s="347"/>
      <c r="H10" s="347"/>
      <c r="I10" s="347"/>
      <c r="J10" s="423"/>
      <c r="K10" s="423"/>
      <c r="L10" s="423"/>
      <c r="M10" s="348"/>
      <c r="N10" s="348"/>
      <c r="O10" s="335"/>
      <c r="P10" s="335"/>
      <c r="Q10" s="335"/>
      <c r="R10" s="336" t="str">
        <f t="shared" si="1"/>
        <v/>
      </c>
      <c r="S10" s="336"/>
      <c r="T10" s="336"/>
      <c r="U10" s="336"/>
      <c r="V10" s="90"/>
    </row>
    <row r="11" spans="1:22" ht="17.25" customHeight="1">
      <c r="A11" s="337"/>
      <c r="B11" s="337"/>
      <c r="C11" s="337"/>
      <c r="D11" s="349"/>
      <c r="E11" s="349"/>
      <c r="F11" s="349"/>
      <c r="G11" s="349"/>
      <c r="H11" s="349"/>
      <c r="I11" s="349"/>
      <c r="J11" s="423"/>
      <c r="K11" s="423"/>
      <c r="L11" s="423"/>
      <c r="M11" s="350"/>
      <c r="N11" s="350"/>
      <c r="O11" s="335"/>
      <c r="P11" s="335"/>
      <c r="Q11" s="335"/>
      <c r="R11" s="336" t="str">
        <f t="shared" si="1"/>
        <v/>
      </c>
      <c r="S11" s="336"/>
      <c r="T11" s="336"/>
      <c r="U11" s="336"/>
      <c r="V11" s="90"/>
    </row>
    <row r="12" spans="1:22" ht="17.25" customHeight="1">
      <c r="A12" s="337"/>
      <c r="B12" s="337"/>
      <c r="C12" s="337"/>
      <c r="D12" s="349"/>
      <c r="E12" s="349"/>
      <c r="F12" s="349"/>
      <c r="G12" s="349"/>
      <c r="H12" s="349"/>
      <c r="I12" s="349"/>
      <c r="J12" s="423"/>
      <c r="K12" s="423"/>
      <c r="L12" s="423"/>
      <c r="M12" s="350"/>
      <c r="N12" s="350"/>
      <c r="O12" s="335"/>
      <c r="P12" s="335"/>
      <c r="Q12" s="335"/>
      <c r="R12" s="336" t="str">
        <f t="shared" si="1"/>
        <v/>
      </c>
      <c r="S12" s="336"/>
      <c r="T12" s="336"/>
      <c r="U12" s="336"/>
      <c r="V12" s="90"/>
    </row>
    <row r="13" spans="1:22" ht="17.25" customHeight="1">
      <c r="A13" s="337"/>
      <c r="B13" s="337"/>
      <c r="C13" s="337"/>
      <c r="D13" s="349"/>
      <c r="E13" s="349"/>
      <c r="F13" s="349"/>
      <c r="G13" s="349"/>
      <c r="H13" s="349"/>
      <c r="I13" s="349"/>
      <c r="J13" s="423"/>
      <c r="K13" s="423"/>
      <c r="L13" s="423"/>
      <c r="M13" s="350"/>
      <c r="N13" s="350"/>
      <c r="O13" s="335"/>
      <c r="P13" s="335"/>
      <c r="Q13" s="335"/>
      <c r="R13" s="336" t="str">
        <f t="shared" si="1"/>
        <v/>
      </c>
      <c r="S13" s="336"/>
      <c r="T13" s="336"/>
      <c r="U13" s="336"/>
      <c r="V13" s="90"/>
    </row>
    <row r="14" spans="1:22" ht="17.25" customHeight="1">
      <c r="A14" s="337"/>
      <c r="B14" s="337"/>
      <c r="C14" s="337"/>
      <c r="D14" s="349"/>
      <c r="E14" s="349"/>
      <c r="F14" s="349"/>
      <c r="G14" s="349"/>
      <c r="H14" s="349"/>
      <c r="I14" s="349"/>
      <c r="J14" s="423"/>
      <c r="K14" s="423"/>
      <c r="L14" s="423"/>
      <c r="M14" s="350"/>
      <c r="N14" s="350"/>
      <c r="O14" s="335"/>
      <c r="P14" s="335"/>
      <c r="Q14" s="335"/>
      <c r="R14" s="336" t="str">
        <f t="shared" si="1"/>
        <v/>
      </c>
      <c r="S14" s="336"/>
      <c r="T14" s="336"/>
      <c r="U14" s="336"/>
      <c r="V14" s="90"/>
    </row>
    <row r="15" spans="1:22" ht="17.25" customHeight="1">
      <c r="A15" s="337"/>
      <c r="B15" s="337"/>
      <c r="C15" s="337"/>
      <c r="D15" s="349"/>
      <c r="E15" s="349"/>
      <c r="F15" s="349"/>
      <c r="G15" s="349"/>
      <c r="H15" s="349"/>
      <c r="I15" s="349"/>
      <c r="J15" s="423"/>
      <c r="K15" s="423"/>
      <c r="L15" s="423"/>
      <c r="M15" s="350"/>
      <c r="N15" s="350"/>
      <c r="O15" s="335"/>
      <c r="P15" s="335"/>
      <c r="Q15" s="335"/>
      <c r="R15" s="336" t="str">
        <f t="shared" si="1"/>
        <v/>
      </c>
      <c r="S15" s="336"/>
      <c r="T15" s="336"/>
      <c r="U15" s="336"/>
      <c r="V15" s="90"/>
    </row>
    <row r="16" spans="1:22" ht="17.25" customHeight="1">
      <c r="A16" s="337"/>
      <c r="B16" s="337"/>
      <c r="C16" s="337"/>
      <c r="D16" s="349"/>
      <c r="E16" s="349"/>
      <c r="F16" s="349"/>
      <c r="G16" s="349"/>
      <c r="H16" s="349"/>
      <c r="I16" s="349"/>
      <c r="J16" s="423"/>
      <c r="K16" s="423"/>
      <c r="L16" s="423"/>
      <c r="M16" s="350"/>
      <c r="N16" s="350"/>
      <c r="O16" s="335"/>
      <c r="P16" s="335"/>
      <c r="Q16" s="335"/>
      <c r="R16" s="336" t="str">
        <f t="shared" si="1"/>
        <v/>
      </c>
      <c r="S16" s="336"/>
      <c r="T16" s="336"/>
      <c r="U16" s="336"/>
      <c r="V16" s="90"/>
    </row>
    <row r="17" spans="1:22" ht="17.25" customHeight="1">
      <c r="A17" s="337"/>
      <c r="B17" s="337"/>
      <c r="C17" s="337"/>
      <c r="D17" s="349"/>
      <c r="E17" s="349"/>
      <c r="F17" s="349"/>
      <c r="G17" s="349"/>
      <c r="H17" s="349"/>
      <c r="I17" s="349"/>
      <c r="J17" s="423"/>
      <c r="K17" s="423"/>
      <c r="L17" s="423"/>
      <c r="M17" s="350"/>
      <c r="N17" s="350"/>
      <c r="O17" s="335"/>
      <c r="P17" s="335"/>
      <c r="Q17" s="335"/>
      <c r="R17" s="336" t="str">
        <f t="shared" si="1"/>
        <v/>
      </c>
      <c r="S17" s="336"/>
      <c r="T17" s="336"/>
      <c r="U17" s="336"/>
      <c r="V17" s="90"/>
    </row>
    <row r="18" spans="1:22" ht="17.25" customHeight="1">
      <c r="A18" s="352"/>
      <c r="B18" s="352"/>
      <c r="C18" s="352"/>
      <c r="D18" s="347"/>
      <c r="E18" s="347"/>
      <c r="F18" s="347"/>
      <c r="G18" s="347"/>
      <c r="H18" s="347"/>
      <c r="I18" s="347"/>
      <c r="J18" s="423"/>
      <c r="K18" s="423"/>
      <c r="L18" s="423"/>
      <c r="M18" s="348"/>
      <c r="N18" s="348"/>
      <c r="O18" s="335"/>
      <c r="P18" s="335"/>
      <c r="Q18" s="335"/>
      <c r="R18" s="336" t="str">
        <f t="shared" si="0"/>
        <v/>
      </c>
      <c r="S18" s="336"/>
      <c r="T18" s="336"/>
      <c r="U18" s="336"/>
      <c r="V18" s="90"/>
    </row>
    <row r="19" spans="1:22" ht="17.25" customHeight="1">
      <c r="A19" s="337"/>
      <c r="B19" s="337"/>
      <c r="C19" s="337"/>
      <c r="D19" s="349"/>
      <c r="E19" s="349"/>
      <c r="F19" s="349"/>
      <c r="G19" s="349"/>
      <c r="H19" s="349"/>
      <c r="I19" s="349"/>
      <c r="J19" s="423"/>
      <c r="K19" s="423"/>
      <c r="L19" s="423"/>
      <c r="M19" s="350"/>
      <c r="N19" s="350"/>
      <c r="O19" s="335"/>
      <c r="P19" s="335"/>
      <c r="Q19" s="335"/>
      <c r="R19" s="336" t="str">
        <f t="shared" si="0"/>
        <v/>
      </c>
      <c r="S19" s="336"/>
      <c r="T19" s="336"/>
      <c r="U19" s="336"/>
      <c r="V19" s="90"/>
    </row>
    <row r="20" spans="1:22" ht="17.25" customHeight="1">
      <c r="A20" s="337"/>
      <c r="B20" s="337"/>
      <c r="C20" s="337"/>
      <c r="D20" s="349"/>
      <c r="E20" s="349"/>
      <c r="F20" s="349"/>
      <c r="G20" s="349"/>
      <c r="H20" s="349"/>
      <c r="I20" s="349"/>
      <c r="J20" s="423"/>
      <c r="K20" s="423"/>
      <c r="L20" s="423"/>
      <c r="M20" s="350"/>
      <c r="N20" s="350"/>
      <c r="O20" s="335"/>
      <c r="P20" s="335"/>
      <c r="Q20" s="335"/>
      <c r="R20" s="336" t="str">
        <f t="shared" si="0"/>
        <v/>
      </c>
      <c r="S20" s="336"/>
      <c r="T20" s="336"/>
      <c r="U20" s="336"/>
      <c r="V20" s="90"/>
    </row>
    <row r="21" spans="1:22" ht="17.25" customHeight="1">
      <c r="A21" s="337"/>
      <c r="B21" s="337"/>
      <c r="C21" s="337"/>
      <c r="D21" s="349"/>
      <c r="E21" s="349"/>
      <c r="F21" s="349"/>
      <c r="G21" s="349"/>
      <c r="H21" s="349"/>
      <c r="I21" s="349"/>
      <c r="J21" s="423"/>
      <c r="K21" s="423"/>
      <c r="L21" s="423"/>
      <c r="M21" s="350"/>
      <c r="N21" s="350"/>
      <c r="O21" s="335"/>
      <c r="P21" s="335"/>
      <c r="Q21" s="335"/>
      <c r="R21" s="336" t="str">
        <f t="shared" si="0"/>
        <v/>
      </c>
      <c r="S21" s="336"/>
      <c r="T21" s="336"/>
      <c r="U21" s="336"/>
      <c r="V21" s="90"/>
    </row>
    <row r="22" spans="1:22" ht="17.25" customHeight="1">
      <c r="A22" s="337"/>
      <c r="B22" s="337"/>
      <c r="C22" s="337"/>
      <c r="D22" s="349"/>
      <c r="E22" s="349"/>
      <c r="F22" s="349"/>
      <c r="G22" s="349"/>
      <c r="H22" s="349"/>
      <c r="I22" s="349"/>
      <c r="J22" s="423"/>
      <c r="K22" s="423"/>
      <c r="L22" s="423"/>
      <c r="M22" s="350"/>
      <c r="N22" s="350"/>
      <c r="O22" s="335"/>
      <c r="P22" s="335"/>
      <c r="Q22" s="335"/>
      <c r="R22" s="336" t="str">
        <f t="shared" si="0"/>
        <v/>
      </c>
      <c r="S22" s="336"/>
      <c r="T22" s="336"/>
      <c r="U22" s="336"/>
      <c r="V22" s="90"/>
    </row>
    <row r="23" spans="1:22" ht="17.25" customHeight="1">
      <c r="A23" s="337"/>
      <c r="B23" s="337"/>
      <c r="C23" s="337"/>
      <c r="D23" s="349"/>
      <c r="E23" s="349"/>
      <c r="F23" s="349"/>
      <c r="G23" s="349"/>
      <c r="H23" s="349"/>
      <c r="I23" s="349"/>
      <c r="J23" s="423"/>
      <c r="K23" s="423"/>
      <c r="L23" s="423"/>
      <c r="M23" s="350"/>
      <c r="N23" s="350"/>
      <c r="O23" s="335"/>
      <c r="P23" s="335"/>
      <c r="Q23" s="335"/>
      <c r="R23" s="336" t="str">
        <f t="shared" si="0"/>
        <v/>
      </c>
      <c r="S23" s="336"/>
      <c r="T23" s="336"/>
      <c r="U23" s="336"/>
      <c r="V23" s="90"/>
    </row>
    <row r="24" spans="1:22" ht="17.25" customHeight="1">
      <c r="A24" s="337"/>
      <c r="B24" s="337"/>
      <c r="C24" s="337"/>
      <c r="D24" s="349"/>
      <c r="E24" s="349"/>
      <c r="F24" s="349"/>
      <c r="G24" s="349"/>
      <c r="H24" s="349"/>
      <c r="I24" s="349"/>
      <c r="J24" s="423"/>
      <c r="K24" s="423"/>
      <c r="L24" s="423"/>
      <c r="M24" s="350"/>
      <c r="N24" s="350"/>
      <c r="O24" s="335"/>
      <c r="P24" s="335"/>
      <c r="Q24" s="335"/>
      <c r="R24" s="336" t="str">
        <f t="shared" si="0"/>
        <v/>
      </c>
      <c r="S24" s="336"/>
      <c r="T24" s="336"/>
      <c r="U24" s="336"/>
      <c r="V24" s="90"/>
    </row>
    <row r="25" spans="1:22" ht="17.25" customHeight="1">
      <c r="A25" s="337"/>
      <c r="B25" s="337"/>
      <c r="C25" s="337"/>
      <c r="D25" s="349"/>
      <c r="E25" s="349"/>
      <c r="F25" s="349"/>
      <c r="G25" s="349"/>
      <c r="H25" s="349"/>
      <c r="I25" s="349"/>
      <c r="J25" s="423"/>
      <c r="K25" s="423"/>
      <c r="L25" s="423"/>
      <c r="M25" s="350"/>
      <c r="N25" s="350"/>
      <c r="O25" s="335"/>
      <c r="P25" s="335"/>
      <c r="Q25" s="335"/>
      <c r="R25" s="336" t="str">
        <f t="shared" si="0"/>
        <v/>
      </c>
      <c r="S25" s="336"/>
      <c r="T25" s="336"/>
      <c r="U25" s="336"/>
      <c r="V25" s="90"/>
    </row>
    <row r="26" spans="1:22" ht="17.25" customHeight="1">
      <c r="A26" s="352"/>
      <c r="B26" s="352"/>
      <c r="C26" s="352"/>
      <c r="D26" s="347"/>
      <c r="E26" s="347"/>
      <c r="F26" s="347"/>
      <c r="G26" s="347"/>
      <c r="H26" s="347"/>
      <c r="I26" s="347"/>
      <c r="J26" s="423"/>
      <c r="K26" s="423"/>
      <c r="L26" s="423"/>
      <c r="M26" s="348"/>
      <c r="N26" s="348"/>
      <c r="O26" s="335"/>
      <c r="P26" s="335"/>
      <c r="Q26" s="335"/>
      <c r="R26" s="336" t="str">
        <f t="shared" si="0"/>
        <v/>
      </c>
      <c r="S26" s="336"/>
      <c r="T26" s="336"/>
      <c r="U26" s="336"/>
      <c r="V26" s="90"/>
    </row>
    <row r="27" spans="1:22" ht="17.25" customHeight="1">
      <c r="A27" s="337"/>
      <c r="B27" s="337"/>
      <c r="C27" s="337"/>
      <c r="D27" s="349"/>
      <c r="E27" s="349"/>
      <c r="F27" s="349"/>
      <c r="G27" s="349"/>
      <c r="H27" s="349"/>
      <c r="I27" s="349"/>
      <c r="J27" s="423"/>
      <c r="K27" s="423"/>
      <c r="L27" s="423"/>
      <c r="M27" s="350"/>
      <c r="N27" s="350"/>
      <c r="O27" s="335"/>
      <c r="P27" s="335"/>
      <c r="Q27" s="335"/>
      <c r="R27" s="336" t="str">
        <f t="shared" si="0"/>
        <v/>
      </c>
      <c r="S27" s="336"/>
      <c r="T27" s="336"/>
      <c r="U27" s="336"/>
      <c r="V27" s="90"/>
    </row>
    <row r="28" spans="1:22" ht="17.25" customHeight="1">
      <c r="A28" s="337"/>
      <c r="B28" s="337"/>
      <c r="C28" s="337"/>
      <c r="D28" s="349"/>
      <c r="E28" s="349"/>
      <c r="F28" s="349"/>
      <c r="G28" s="349"/>
      <c r="H28" s="349"/>
      <c r="I28" s="349"/>
      <c r="J28" s="423"/>
      <c r="K28" s="423"/>
      <c r="L28" s="423"/>
      <c r="M28" s="350"/>
      <c r="N28" s="350"/>
      <c r="O28" s="335"/>
      <c r="P28" s="335"/>
      <c r="Q28" s="335"/>
      <c r="R28" s="336" t="str">
        <f t="shared" si="0"/>
        <v/>
      </c>
      <c r="S28" s="336"/>
      <c r="T28" s="336"/>
      <c r="U28" s="336"/>
      <c r="V28" s="90"/>
    </row>
    <row r="29" spans="1:22" ht="17.25" customHeight="1">
      <c r="A29" s="337"/>
      <c r="B29" s="337"/>
      <c r="C29" s="337"/>
      <c r="D29" s="349"/>
      <c r="E29" s="349"/>
      <c r="F29" s="349"/>
      <c r="G29" s="349"/>
      <c r="H29" s="349"/>
      <c r="I29" s="349"/>
      <c r="J29" s="423"/>
      <c r="K29" s="423"/>
      <c r="L29" s="423"/>
      <c r="M29" s="350"/>
      <c r="N29" s="350"/>
      <c r="O29" s="335"/>
      <c r="P29" s="335"/>
      <c r="Q29" s="335"/>
      <c r="R29" s="336" t="str">
        <f t="shared" si="0"/>
        <v/>
      </c>
      <c r="S29" s="336"/>
      <c r="T29" s="336"/>
      <c r="U29" s="336"/>
      <c r="V29" s="90"/>
    </row>
    <row r="30" spans="1:22" ht="17.25" customHeight="1">
      <c r="A30" s="337"/>
      <c r="B30" s="337"/>
      <c r="C30" s="337"/>
      <c r="D30" s="349"/>
      <c r="E30" s="349"/>
      <c r="F30" s="349"/>
      <c r="G30" s="349"/>
      <c r="H30" s="349"/>
      <c r="I30" s="349"/>
      <c r="J30" s="423"/>
      <c r="K30" s="423"/>
      <c r="L30" s="423"/>
      <c r="M30" s="350"/>
      <c r="N30" s="350"/>
      <c r="O30" s="335"/>
      <c r="P30" s="335"/>
      <c r="Q30" s="335"/>
      <c r="R30" s="336" t="str">
        <f t="shared" si="0"/>
        <v/>
      </c>
      <c r="S30" s="336"/>
      <c r="T30" s="336"/>
      <c r="U30" s="336"/>
      <c r="V30" s="90"/>
    </row>
    <row r="31" spans="1:22" ht="17.25" customHeight="1">
      <c r="A31" s="337"/>
      <c r="B31" s="337"/>
      <c r="C31" s="337"/>
      <c r="D31" s="349"/>
      <c r="E31" s="349"/>
      <c r="F31" s="349"/>
      <c r="G31" s="349"/>
      <c r="H31" s="349"/>
      <c r="I31" s="349"/>
      <c r="J31" s="423"/>
      <c r="K31" s="423"/>
      <c r="L31" s="423"/>
      <c r="M31" s="350"/>
      <c r="N31" s="350"/>
      <c r="O31" s="335"/>
      <c r="P31" s="335"/>
      <c r="Q31" s="335"/>
      <c r="R31" s="336" t="str">
        <f t="shared" si="0"/>
        <v/>
      </c>
      <c r="S31" s="336"/>
      <c r="T31" s="336"/>
      <c r="U31" s="336"/>
      <c r="V31" s="90"/>
    </row>
    <row r="32" spans="1:22" ht="17.25" customHeight="1">
      <c r="A32" s="337"/>
      <c r="B32" s="337"/>
      <c r="C32" s="337"/>
      <c r="D32" s="349"/>
      <c r="E32" s="349"/>
      <c r="F32" s="349"/>
      <c r="G32" s="349"/>
      <c r="H32" s="349"/>
      <c r="I32" s="349"/>
      <c r="J32" s="423"/>
      <c r="K32" s="423"/>
      <c r="L32" s="423"/>
      <c r="M32" s="350"/>
      <c r="N32" s="350"/>
      <c r="O32" s="335"/>
      <c r="P32" s="335"/>
      <c r="Q32" s="335"/>
      <c r="R32" s="336" t="str">
        <f t="shared" si="0"/>
        <v/>
      </c>
      <c r="S32" s="336"/>
      <c r="T32" s="336"/>
      <c r="U32" s="336"/>
      <c r="V32" s="90"/>
    </row>
    <row r="33" spans="1:24" ht="17.25" customHeight="1">
      <c r="A33" s="337"/>
      <c r="B33" s="337"/>
      <c r="C33" s="337"/>
      <c r="D33" s="349"/>
      <c r="E33" s="349"/>
      <c r="F33" s="349"/>
      <c r="G33" s="349"/>
      <c r="H33" s="349"/>
      <c r="I33" s="349"/>
      <c r="J33" s="423"/>
      <c r="K33" s="423"/>
      <c r="L33" s="423"/>
      <c r="M33" s="350"/>
      <c r="N33" s="350"/>
      <c r="O33" s="335"/>
      <c r="P33" s="335"/>
      <c r="Q33" s="335"/>
      <c r="R33" s="336" t="str">
        <f t="shared" si="0"/>
        <v/>
      </c>
      <c r="S33" s="336"/>
      <c r="T33" s="336"/>
      <c r="U33" s="336"/>
      <c r="V33" s="90"/>
    </row>
    <row r="34" spans="1:24" ht="17.25" customHeight="1">
      <c r="A34" s="352"/>
      <c r="B34" s="352"/>
      <c r="C34" s="352"/>
      <c r="D34" s="347"/>
      <c r="E34" s="347"/>
      <c r="F34" s="347"/>
      <c r="G34" s="347"/>
      <c r="H34" s="347"/>
      <c r="I34" s="347"/>
      <c r="J34" s="423"/>
      <c r="K34" s="423"/>
      <c r="L34" s="423"/>
      <c r="M34" s="348"/>
      <c r="N34" s="348"/>
      <c r="O34" s="335"/>
      <c r="P34" s="335"/>
      <c r="Q34" s="335"/>
      <c r="R34" s="336" t="str">
        <f t="shared" si="0"/>
        <v/>
      </c>
      <c r="S34" s="336"/>
      <c r="T34" s="336"/>
      <c r="U34" s="336"/>
      <c r="V34" s="90"/>
    </row>
    <row r="35" spans="1:24" ht="17.25" customHeight="1">
      <c r="A35" s="337"/>
      <c r="B35" s="337"/>
      <c r="C35" s="337"/>
      <c r="D35" s="349"/>
      <c r="E35" s="349"/>
      <c r="F35" s="349"/>
      <c r="G35" s="349"/>
      <c r="H35" s="349"/>
      <c r="I35" s="349"/>
      <c r="J35" s="423"/>
      <c r="K35" s="423"/>
      <c r="L35" s="423"/>
      <c r="M35" s="350"/>
      <c r="N35" s="350"/>
      <c r="O35" s="335"/>
      <c r="P35" s="335"/>
      <c r="Q35" s="335"/>
      <c r="R35" s="336" t="str">
        <f t="shared" si="0"/>
        <v/>
      </c>
      <c r="S35" s="336"/>
      <c r="T35" s="336"/>
      <c r="U35" s="336"/>
      <c r="V35" s="90"/>
    </row>
    <row r="36" spans="1:24" ht="17.25" customHeight="1">
      <c r="A36" s="337"/>
      <c r="B36" s="337"/>
      <c r="C36" s="337"/>
      <c r="D36" s="349"/>
      <c r="E36" s="349"/>
      <c r="F36" s="349"/>
      <c r="G36" s="349"/>
      <c r="H36" s="349"/>
      <c r="I36" s="349"/>
      <c r="J36" s="423"/>
      <c r="K36" s="423"/>
      <c r="L36" s="423"/>
      <c r="M36" s="350"/>
      <c r="N36" s="350"/>
      <c r="O36" s="335"/>
      <c r="P36" s="335"/>
      <c r="Q36" s="335"/>
      <c r="R36" s="336" t="str">
        <f t="shared" si="0"/>
        <v/>
      </c>
      <c r="S36" s="336"/>
      <c r="T36" s="336"/>
      <c r="U36" s="336"/>
      <c r="V36" s="90"/>
    </row>
    <row r="37" spans="1:24" ht="17.25" customHeight="1">
      <c r="A37" s="337"/>
      <c r="B37" s="337"/>
      <c r="C37" s="337"/>
      <c r="D37" s="349"/>
      <c r="E37" s="349"/>
      <c r="F37" s="349"/>
      <c r="G37" s="349"/>
      <c r="H37" s="349"/>
      <c r="I37" s="349"/>
      <c r="J37" s="423"/>
      <c r="K37" s="423"/>
      <c r="L37" s="423"/>
      <c r="M37" s="350"/>
      <c r="N37" s="350"/>
      <c r="O37" s="335"/>
      <c r="P37" s="335"/>
      <c r="Q37" s="335"/>
      <c r="R37" s="336" t="str">
        <f t="shared" si="0"/>
        <v/>
      </c>
      <c r="S37" s="336"/>
      <c r="T37" s="336"/>
      <c r="U37" s="336"/>
      <c r="V37" s="90"/>
    </row>
    <row r="38" spans="1:24" ht="17.25" customHeight="1">
      <c r="A38" s="364"/>
      <c r="B38" s="365"/>
      <c r="C38" s="366"/>
      <c r="D38" s="349"/>
      <c r="E38" s="349"/>
      <c r="F38" s="349"/>
      <c r="G38" s="349"/>
      <c r="H38" s="349"/>
      <c r="I38" s="349"/>
      <c r="J38" s="423"/>
      <c r="K38" s="423"/>
      <c r="L38" s="423"/>
      <c r="M38" s="350"/>
      <c r="N38" s="350"/>
      <c r="O38" s="335"/>
      <c r="P38" s="335"/>
      <c r="Q38" s="335"/>
      <c r="R38" s="336" t="str">
        <f t="shared" si="0"/>
        <v/>
      </c>
      <c r="S38" s="336"/>
      <c r="T38" s="336"/>
      <c r="U38" s="336"/>
      <c r="V38" s="90"/>
    </row>
    <row r="39" spans="1:24" ht="17.25" customHeight="1" thickBot="1">
      <c r="A39" s="353"/>
      <c r="B39" s="354"/>
      <c r="C39" s="354"/>
      <c r="D39" s="349"/>
      <c r="E39" s="349"/>
      <c r="F39" s="349"/>
      <c r="G39" s="349"/>
      <c r="H39" s="349"/>
      <c r="I39" s="349"/>
      <c r="J39" s="423"/>
      <c r="K39" s="423"/>
      <c r="L39" s="423"/>
      <c r="M39" s="350"/>
      <c r="N39" s="350"/>
      <c r="O39" s="335"/>
      <c r="P39" s="335"/>
      <c r="Q39" s="335"/>
      <c r="R39" s="336" t="str">
        <f t="shared" si="0"/>
        <v/>
      </c>
      <c r="S39" s="336"/>
      <c r="T39" s="336"/>
      <c r="U39" s="336"/>
      <c r="V39" s="90"/>
    </row>
    <row r="40" spans="1:24" ht="17.25" customHeight="1">
      <c r="A40" s="60"/>
      <c r="B40" s="60"/>
      <c r="C40" s="60"/>
      <c r="D40" s="61"/>
      <c r="E40" s="61"/>
      <c r="F40" s="61"/>
      <c r="G40" s="70"/>
      <c r="H40" s="70"/>
      <c r="I40" s="70"/>
      <c r="K40" s="355" t="s">
        <v>77</v>
      </c>
      <c r="L40" s="356"/>
      <c r="M40" s="356"/>
      <c r="N40" s="344" t="s">
        <v>24</v>
      </c>
      <c r="O40" s="345"/>
      <c r="P40" s="346"/>
      <c r="Q40" s="363" t="s">
        <v>18</v>
      </c>
      <c r="R40" s="363"/>
      <c r="S40" s="363"/>
      <c r="T40" s="363"/>
      <c r="U40" s="363"/>
      <c r="V40" s="363"/>
      <c r="W40" s="63"/>
      <c r="X40" s="63"/>
    </row>
    <row r="41" spans="1:24" ht="17.25" customHeight="1">
      <c r="K41" s="357"/>
      <c r="L41" s="358"/>
      <c r="M41" s="358"/>
      <c r="N41" s="341">
        <v>10</v>
      </c>
      <c r="O41" s="342"/>
      <c r="P41" s="343"/>
      <c r="Q41" s="362">
        <f>SUMIF($V$3:$V$39,"",$R$3:$U$39)</f>
        <v>0</v>
      </c>
      <c r="R41" s="362"/>
      <c r="S41" s="362"/>
      <c r="T41" s="362"/>
      <c r="U41" s="362"/>
      <c r="V41" s="362"/>
      <c r="W41" s="64"/>
      <c r="X41" s="64"/>
    </row>
    <row r="42" spans="1:24" ht="17.25" customHeight="1">
      <c r="A42" s="327" t="s">
        <v>100</v>
      </c>
      <c r="B42" s="328"/>
      <c r="C42" s="321">
        <f>請求書!O6</f>
        <v>0</v>
      </c>
      <c r="D42" s="322"/>
      <c r="E42" s="322"/>
      <c r="F42" s="322"/>
      <c r="G42" s="322"/>
      <c r="H42" s="322"/>
      <c r="I42" s="323"/>
      <c r="J42" s="48"/>
      <c r="K42" s="357"/>
      <c r="L42" s="358"/>
      <c r="M42" s="358"/>
      <c r="N42" s="341">
        <v>8</v>
      </c>
      <c r="O42" s="342"/>
      <c r="P42" s="343"/>
      <c r="Q42" s="362">
        <f>SUMIF($V$3:$V$39,データ!B4,$R$3:$U$39)</f>
        <v>0</v>
      </c>
      <c r="R42" s="362"/>
      <c r="S42" s="362"/>
      <c r="T42" s="362"/>
      <c r="U42" s="362"/>
      <c r="V42" s="362"/>
      <c r="W42" s="64"/>
      <c r="X42" s="64"/>
    </row>
    <row r="43" spans="1:24" ht="17.25" customHeight="1" thickBot="1">
      <c r="A43" s="329"/>
      <c r="B43" s="330"/>
      <c r="C43" s="324"/>
      <c r="D43" s="325"/>
      <c r="E43" s="325"/>
      <c r="F43" s="325"/>
      <c r="G43" s="325"/>
      <c r="H43" s="325"/>
      <c r="I43" s="326"/>
      <c r="J43" s="48"/>
      <c r="K43" s="359"/>
      <c r="L43" s="360"/>
      <c r="M43" s="360"/>
      <c r="N43" s="338" t="s">
        <v>41</v>
      </c>
      <c r="O43" s="339"/>
      <c r="P43" s="340"/>
      <c r="Q43" s="361">
        <f>SUMIF($V$3:$V$39,データ!B5,$R$3:$U$39)</f>
        <v>0</v>
      </c>
      <c r="R43" s="361"/>
      <c r="S43" s="361"/>
      <c r="T43" s="361"/>
      <c r="U43" s="361"/>
      <c r="V43" s="361"/>
      <c r="W43" s="64"/>
      <c r="X43" s="64"/>
    </row>
    <row r="44" spans="1:24" ht="24.95" customHeight="1" thickBot="1">
      <c r="A44" s="48"/>
      <c r="B44" s="48"/>
      <c r="P44" s="71"/>
      <c r="Q44" s="68"/>
      <c r="R44" s="68"/>
      <c r="S44" s="68"/>
      <c r="T44" s="68"/>
      <c r="U44" s="68"/>
      <c r="V44" s="69" t="str">
        <f>データ!B11</f>
        <v>2024.2.22改定　森田建設㈱現場用</v>
      </c>
    </row>
    <row r="45" spans="1:24" ht="24.95" customHeight="1" thickBot="1">
      <c r="Q45" s="68"/>
      <c r="R45" s="68"/>
      <c r="S45" s="68"/>
      <c r="T45" s="68"/>
      <c r="U45" s="68"/>
      <c r="V45" s="69" t="str">
        <f>データ!B12</f>
        <v>2024.2.22改定　森田建設㈱経理用</v>
      </c>
    </row>
    <row r="46" spans="1:24" ht="24.95" customHeight="1">
      <c r="Q46" s="68"/>
      <c r="R46" s="68"/>
      <c r="S46" s="68"/>
      <c r="T46" s="68"/>
      <c r="U46" s="68"/>
      <c r="V46" s="69" t="str">
        <f>データ!B13</f>
        <v>2024.2.22改定　貴社控え</v>
      </c>
    </row>
    <row r="47" spans="1:24">
      <c r="P47" s="331"/>
      <c r="Q47" s="331"/>
      <c r="R47" s="331"/>
      <c r="S47" s="331"/>
      <c r="T47" s="331"/>
      <c r="U47" s="331"/>
      <c r="V47" s="331"/>
    </row>
    <row r="48" spans="1:24">
      <c r="P48" s="331"/>
      <c r="Q48" s="331"/>
      <c r="R48" s="331"/>
      <c r="S48" s="331"/>
      <c r="T48" s="331"/>
      <c r="U48" s="331"/>
      <c r="V48" s="331"/>
    </row>
  </sheetData>
  <sheetProtection algorithmName="SHA-512" hashValue="1YSfU1f7RDkRKt/gGcl6f+E0jLd9GbIFv0Hza79BrovrCZjaTwEjrTeKPgQEhNXdVvhB4E6pW45VwCqsI7hzgg==" saltValue="GWSsYivx3SAKJ8/SAf5llQ==" spinCount="100000" sheet="1" selectLockedCells="1"/>
  <mergeCells count="246">
    <mergeCell ref="A1:D1"/>
    <mergeCell ref="D39:I39"/>
    <mergeCell ref="J39:L39"/>
    <mergeCell ref="M39:N39"/>
    <mergeCell ref="O39:Q39"/>
    <mergeCell ref="R39:U39"/>
    <mergeCell ref="A39:C39"/>
    <mergeCell ref="K40:M43"/>
    <mergeCell ref="Q43:V43"/>
    <mergeCell ref="Q41:V41"/>
    <mergeCell ref="Q40:V40"/>
    <mergeCell ref="Q42:V42"/>
    <mergeCell ref="D38:I38"/>
    <mergeCell ref="J38:L38"/>
    <mergeCell ref="M38:N38"/>
    <mergeCell ref="O38:Q38"/>
    <mergeCell ref="R38:U38"/>
    <mergeCell ref="A38:C38"/>
    <mergeCell ref="D37:I37"/>
    <mergeCell ref="J37:L37"/>
    <mergeCell ref="M37:N37"/>
    <mergeCell ref="O37:Q37"/>
    <mergeCell ref="R37:U37"/>
    <mergeCell ref="A37:C37"/>
    <mergeCell ref="D36:I36"/>
    <mergeCell ref="J36:L36"/>
    <mergeCell ref="M36:N36"/>
    <mergeCell ref="O36:Q36"/>
    <mergeCell ref="R36:U36"/>
    <mergeCell ref="A36:C36"/>
    <mergeCell ref="D35:I35"/>
    <mergeCell ref="J35:L35"/>
    <mergeCell ref="M35:N35"/>
    <mergeCell ref="O35:Q35"/>
    <mergeCell ref="R35:U35"/>
    <mergeCell ref="A35:C35"/>
    <mergeCell ref="D34:I34"/>
    <mergeCell ref="J34:L34"/>
    <mergeCell ref="M34:N34"/>
    <mergeCell ref="O34:Q34"/>
    <mergeCell ref="R34:U34"/>
    <mergeCell ref="A34:C34"/>
    <mergeCell ref="D33:I33"/>
    <mergeCell ref="J33:L33"/>
    <mergeCell ref="M33:N33"/>
    <mergeCell ref="O33:Q33"/>
    <mergeCell ref="R33:U33"/>
    <mergeCell ref="A33:C33"/>
    <mergeCell ref="D32:I32"/>
    <mergeCell ref="J32:L32"/>
    <mergeCell ref="M32:N32"/>
    <mergeCell ref="O32:Q32"/>
    <mergeCell ref="R32:U32"/>
    <mergeCell ref="A32:C32"/>
    <mergeCell ref="D31:I31"/>
    <mergeCell ref="J31:L31"/>
    <mergeCell ref="M31:N31"/>
    <mergeCell ref="O31:Q31"/>
    <mergeCell ref="R31:U31"/>
    <mergeCell ref="A31:C31"/>
    <mergeCell ref="D30:I30"/>
    <mergeCell ref="J30:L30"/>
    <mergeCell ref="M30:N30"/>
    <mergeCell ref="O30:Q30"/>
    <mergeCell ref="R30:U30"/>
    <mergeCell ref="A30:C30"/>
    <mergeCell ref="D29:I29"/>
    <mergeCell ref="J29:L29"/>
    <mergeCell ref="M29:N29"/>
    <mergeCell ref="O29:Q29"/>
    <mergeCell ref="R29:U29"/>
    <mergeCell ref="A29:C29"/>
    <mergeCell ref="D28:I28"/>
    <mergeCell ref="J28:L28"/>
    <mergeCell ref="M28:N28"/>
    <mergeCell ref="O28:Q28"/>
    <mergeCell ref="R28:U28"/>
    <mergeCell ref="A28:C28"/>
    <mergeCell ref="D27:I27"/>
    <mergeCell ref="J27:L27"/>
    <mergeCell ref="M27:N27"/>
    <mergeCell ref="O27:Q27"/>
    <mergeCell ref="R27:U27"/>
    <mergeCell ref="A27:C27"/>
    <mergeCell ref="D26:I26"/>
    <mergeCell ref="J26:L26"/>
    <mergeCell ref="M26:N26"/>
    <mergeCell ref="O26:Q26"/>
    <mergeCell ref="R26:U26"/>
    <mergeCell ref="A26:C26"/>
    <mergeCell ref="D25:I25"/>
    <mergeCell ref="J25:L25"/>
    <mergeCell ref="M25:N25"/>
    <mergeCell ref="O25:Q25"/>
    <mergeCell ref="R25:U25"/>
    <mergeCell ref="A25:C25"/>
    <mergeCell ref="D24:I24"/>
    <mergeCell ref="J24:L24"/>
    <mergeCell ref="M24:N24"/>
    <mergeCell ref="O24:Q24"/>
    <mergeCell ref="R24:U24"/>
    <mergeCell ref="A24:C24"/>
    <mergeCell ref="D23:I23"/>
    <mergeCell ref="J23:L23"/>
    <mergeCell ref="M23:N23"/>
    <mergeCell ref="O23:Q23"/>
    <mergeCell ref="R23:U23"/>
    <mergeCell ref="A23:C23"/>
    <mergeCell ref="D22:I22"/>
    <mergeCell ref="J22:L22"/>
    <mergeCell ref="M22:N22"/>
    <mergeCell ref="O22:Q22"/>
    <mergeCell ref="R22:U22"/>
    <mergeCell ref="A22:C22"/>
    <mergeCell ref="D21:I21"/>
    <mergeCell ref="J21:L21"/>
    <mergeCell ref="M21:N21"/>
    <mergeCell ref="O21:Q21"/>
    <mergeCell ref="R21:U21"/>
    <mergeCell ref="A21:C21"/>
    <mergeCell ref="D20:I20"/>
    <mergeCell ref="J20:L20"/>
    <mergeCell ref="M20:N20"/>
    <mergeCell ref="O20:Q20"/>
    <mergeCell ref="R20:U20"/>
    <mergeCell ref="A20:C20"/>
    <mergeCell ref="D19:I19"/>
    <mergeCell ref="J19:L19"/>
    <mergeCell ref="M19:N19"/>
    <mergeCell ref="O19:Q19"/>
    <mergeCell ref="R19:U19"/>
    <mergeCell ref="A19:C19"/>
    <mergeCell ref="D18:I18"/>
    <mergeCell ref="J18:L18"/>
    <mergeCell ref="M18:N18"/>
    <mergeCell ref="O18:Q18"/>
    <mergeCell ref="R18:U18"/>
    <mergeCell ref="A18:C18"/>
    <mergeCell ref="D17:I17"/>
    <mergeCell ref="J17:L17"/>
    <mergeCell ref="M17:N17"/>
    <mergeCell ref="O17:Q17"/>
    <mergeCell ref="R17:U17"/>
    <mergeCell ref="A17:C17"/>
    <mergeCell ref="A14:C14"/>
    <mergeCell ref="D13:I13"/>
    <mergeCell ref="J13:L13"/>
    <mergeCell ref="M13:N13"/>
    <mergeCell ref="O13:Q13"/>
    <mergeCell ref="R13:U13"/>
    <mergeCell ref="A13:C13"/>
    <mergeCell ref="D16:I16"/>
    <mergeCell ref="J16:L16"/>
    <mergeCell ref="M16:N16"/>
    <mergeCell ref="O16:Q16"/>
    <mergeCell ref="R16:U16"/>
    <mergeCell ref="A16:C16"/>
    <mergeCell ref="D15:I15"/>
    <mergeCell ref="J15:L15"/>
    <mergeCell ref="M15:N15"/>
    <mergeCell ref="O15:Q15"/>
    <mergeCell ref="R15:U15"/>
    <mergeCell ref="A15:C15"/>
    <mergeCell ref="A9:C9"/>
    <mergeCell ref="D12:I12"/>
    <mergeCell ref="J12:L12"/>
    <mergeCell ref="M12:N12"/>
    <mergeCell ref="O12:Q12"/>
    <mergeCell ref="R12:U12"/>
    <mergeCell ref="A12:C12"/>
    <mergeCell ref="D11:I11"/>
    <mergeCell ref="J11:L11"/>
    <mergeCell ref="M11:N11"/>
    <mergeCell ref="O11:Q11"/>
    <mergeCell ref="R11:U11"/>
    <mergeCell ref="A11:C11"/>
    <mergeCell ref="A10:C10"/>
    <mergeCell ref="D3:I3"/>
    <mergeCell ref="J3:L3"/>
    <mergeCell ref="M3:N3"/>
    <mergeCell ref="O3:Q3"/>
    <mergeCell ref="R3:U3"/>
    <mergeCell ref="A3:C3"/>
    <mergeCell ref="M8:N8"/>
    <mergeCell ref="O8:Q8"/>
    <mergeCell ref="R8:U8"/>
    <mergeCell ref="A8:C8"/>
    <mergeCell ref="D7:I7"/>
    <mergeCell ref="J7:L7"/>
    <mergeCell ref="M7:N7"/>
    <mergeCell ref="O7:Q7"/>
    <mergeCell ref="R7:U7"/>
    <mergeCell ref="A7:C7"/>
    <mergeCell ref="R5:U5"/>
    <mergeCell ref="A5:C5"/>
    <mergeCell ref="D8:I8"/>
    <mergeCell ref="J8:L8"/>
    <mergeCell ref="A4:C4"/>
    <mergeCell ref="N43:P43"/>
    <mergeCell ref="N42:P42"/>
    <mergeCell ref="N41:P41"/>
    <mergeCell ref="N40:P40"/>
    <mergeCell ref="D4:I4"/>
    <mergeCell ref="J4:L4"/>
    <mergeCell ref="M4:N4"/>
    <mergeCell ref="O4:Q4"/>
    <mergeCell ref="R4:U4"/>
    <mergeCell ref="D10:I10"/>
    <mergeCell ref="J10:L10"/>
    <mergeCell ref="M10:N10"/>
    <mergeCell ref="O10:Q10"/>
    <mergeCell ref="R10:U10"/>
    <mergeCell ref="D9:I9"/>
    <mergeCell ref="J9:L9"/>
    <mergeCell ref="M9:N9"/>
    <mergeCell ref="O9:Q9"/>
    <mergeCell ref="R9:U9"/>
    <mergeCell ref="D14:I14"/>
    <mergeCell ref="J14:L14"/>
    <mergeCell ref="M14:N14"/>
    <mergeCell ref="O14:Q14"/>
    <mergeCell ref="R14:U14"/>
    <mergeCell ref="E1:F1"/>
    <mergeCell ref="G1:J1"/>
    <mergeCell ref="K1:L1"/>
    <mergeCell ref="M1:V1"/>
    <mergeCell ref="C42:I43"/>
    <mergeCell ref="A42:B43"/>
    <mergeCell ref="P47:V47"/>
    <mergeCell ref="P48:V48"/>
    <mergeCell ref="D2:I2"/>
    <mergeCell ref="J2:L2"/>
    <mergeCell ref="M2:N2"/>
    <mergeCell ref="O2:Q2"/>
    <mergeCell ref="R2:U2"/>
    <mergeCell ref="A2:C2"/>
    <mergeCell ref="D6:I6"/>
    <mergeCell ref="J6:L6"/>
    <mergeCell ref="M6:N6"/>
    <mergeCell ref="O6:Q6"/>
    <mergeCell ref="R6:U6"/>
    <mergeCell ref="A6:C6"/>
    <mergeCell ref="D5:I5"/>
    <mergeCell ref="J5:L5"/>
    <mergeCell ref="M5:N5"/>
    <mergeCell ref="O5:Q5"/>
  </mergeCells>
  <phoneticPr fontId="2"/>
  <conditionalFormatting sqref="D3:Q3 D4:N5 O4:Q39 D6:I6 M6:N6 J6:L39 G40:I40">
    <cfRule type="expression" dxfId="10" priority="1">
      <formula>$D$25&gt;1</formula>
    </cfRule>
    <cfRule type="expression" dxfId="9" priority="2">
      <formula>$G$22=1</formula>
    </cfRule>
  </conditionalFormatting>
  <pageMargins left="0.70866141732283472" right="0.39370078740157483" top="0.62992125984251968" bottom="0.35433070866141736"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20B9847A-9899-4628-8B5F-9068B416E12C}">
          <x14:formula1>
            <xm:f>データ!$B$4:$B$5</xm:f>
          </x14:formula1>
          <xm:sqref>V3:V39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B06AA-A976-4BD1-93AF-998BFB64DAD9}">
  <sheetPr>
    <tabColor theme="8" tint="0.59999389629810485"/>
  </sheetPr>
  <dimension ref="A1:AF46"/>
  <sheetViews>
    <sheetView showZeros="0" view="pageBreakPreview" zoomScale="120" zoomScaleNormal="100" zoomScaleSheetLayoutView="120" workbookViewId="0">
      <selection activeCell="J22" sqref="J22:L22"/>
    </sheetView>
  </sheetViews>
  <sheetFormatPr defaultRowHeight="12"/>
  <cols>
    <col min="1" max="22" width="3.75" style="12" customWidth="1"/>
    <col min="23" max="24" width="5.625" style="12" customWidth="1"/>
    <col min="25" max="31" width="9" style="12"/>
    <col min="32" max="32" width="5.625" style="12" customWidth="1"/>
    <col min="33" max="16384" width="9" style="12"/>
  </cols>
  <sheetData>
    <row r="1" spans="1:22" ht="28.5" customHeight="1">
      <c r="A1" s="318" t="s">
        <v>109</v>
      </c>
      <c r="B1" s="318"/>
      <c r="C1" s="318"/>
      <c r="D1" s="318"/>
      <c r="E1" s="318" t="str">
        <f>請求書!P2</f>
        <v>請求日</v>
      </c>
      <c r="F1" s="318"/>
      <c r="G1" s="319">
        <f>請求書!S2</f>
        <v>0</v>
      </c>
      <c r="H1" s="319"/>
      <c r="I1" s="319"/>
      <c r="J1" s="319"/>
      <c r="K1" s="318" t="s">
        <v>99</v>
      </c>
      <c r="L1" s="318"/>
      <c r="M1" s="320">
        <f>請求書!D8</f>
        <v>0</v>
      </c>
      <c r="N1" s="320"/>
      <c r="O1" s="320"/>
      <c r="P1" s="320"/>
      <c r="Q1" s="320"/>
      <c r="R1" s="320"/>
      <c r="S1" s="320"/>
      <c r="T1" s="320"/>
      <c r="U1" s="320"/>
      <c r="V1" s="320"/>
    </row>
    <row r="2" spans="1:22" ht="20.100000000000001" customHeight="1">
      <c r="A2" s="379" t="s">
        <v>119</v>
      </c>
      <c r="B2" s="380"/>
      <c r="C2" s="381"/>
      <c r="D2" s="332" t="s">
        <v>17</v>
      </c>
      <c r="E2" s="332"/>
      <c r="F2" s="332"/>
      <c r="G2" s="332"/>
      <c r="H2" s="332"/>
      <c r="I2" s="332"/>
      <c r="J2" s="332" t="s">
        <v>15</v>
      </c>
      <c r="K2" s="332"/>
      <c r="L2" s="332"/>
      <c r="M2" s="332" t="s">
        <v>16</v>
      </c>
      <c r="N2" s="332"/>
      <c r="O2" s="332" t="s">
        <v>14</v>
      </c>
      <c r="P2" s="332"/>
      <c r="Q2" s="332"/>
      <c r="R2" s="379" t="s">
        <v>13</v>
      </c>
      <c r="S2" s="380"/>
      <c r="T2" s="380"/>
      <c r="U2" s="381"/>
      <c r="V2" s="106" t="s">
        <v>91</v>
      </c>
    </row>
    <row r="3" spans="1:22" ht="17.25" customHeight="1">
      <c r="A3" s="367"/>
      <c r="B3" s="368"/>
      <c r="C3" s="369"/>
      <c r="D3" s="378"/>
      <c r="E3" s="378"/>
      <c r="F3" s="378"/>
      <c r="G3" s="378"/>
      <c r="H3" s="378"/>
      <c r="I3" s="378"/>
      <c r="J3" s="423"/>
      <c r="K3" s="423"/>
      <c r="L3" s="423"/>
      <c r="M3" s="334"/>
      <c r="N3" s="334"/>
      <c r="O3" s="335"/>
      <c r="P3" s="335"/>
      <c r="Q3" s="335"/>
      <c r="R3" s="374" t="str">
        <f t="shared" ref="R3" si="0">IF(J3="","",ROUNDDOWN(J3*O3,0))</f>
        <v/>
      </c>
      <c r="S3" s="375"/>
      <c r="T3" s="375"/>
      <c r="U3" s="376"/>
      <c r="V3" s="90"/>
    </row>
    <row r="4" spans="1:22" ht="17.25" customHeight="1">
      <c r="A4" s="367"/>
      <c r="B4" s="368"/>
      <c r="C4" s="369"/>
      <c r="D4" s="333"/>
      <c r="E4" s="333"/>
      <c r="F4" s="333"/>
      <c r="G4" s="333"/>
      <c r="H4" s="333"/>
      <c r="I4" s="333"/>
      <c r="J4" s="423"/>
      <c r="K4" s="423"/>
      <c r="L4" s="423"/>
      <c r="M4" s="334"/>
      <c r="N4" s="334"/>
      <c r="O4" s="335"/>
      <c r="P4" s="335"/>
      <c r="Q4" s="335"/>
      <c r="R4" s="374" t="str">
        <f t="shared" ref="R4:R39" si="1">IF(J4="","",ROUNDDOWN(J4*O4,0))</f>
        <v/>
      </c>
      <c r="S4" s="375"/>
      <c r="T4" s="375"/>
      <c r="U4" s="376"/>
      <c r="V4" s="90"/>
    </row>
    <row r="5" spans="1:22" ht="17.25" customHeight="1">
      <c r="A5" s="367"/>
      <c r="B5" s="368"/>
      <c r="C5" s="369"/>
      <c r="D5" s="333"/>
      <c r="E5" s="333"/>
      <c r="F5" s="333"/>
      <c r="G5" s="333"/>
      <c r="H5" s="333"/>
      <c r="I5" s="333"/>
      <c r="J5" s="423"/>
      <c r="K5" s="423"/>
      <c r="L5" s="423"/>
      <c r="M5" s="334"/>
      <c r="N5" s="334"/>
      <c r="O5" s="335"/>
      <c r="P5" s="335"/>
      <c r="Q5" s="335"/>
      <c r="R5" s="374" t="str">
        <f t="shared" si="1"/>
        <v/>
      </c>
      <c r="S5" s="375"/>
      <c r="T5" s="375"/>
      <c r="U5" s="376"/>
      <c r="V5" s="90"/>
    </row>
    <row r="6" spans="1:22" ht="17.25" customHeight="1">
      <c r="A6" s="367"/>
      <c r="B6" s="368"/>
      <c r="C6" s="369"/>
      <c r="D6" s="333"/>
      <c r="E6" s="333"/>
      <c r="F6" s="333"/>
      <c r="G6" s="333"/>
      <c r="H6" s="333"/>
      <c r="I6" s="333"/>
      <c r="J6" s="423"/>
      <c r="K6" s="423"/>
      <c r="L6" s="423"/>
      <c r="M6" s="334"/>
      <c r="N6" s="334"/>
      <c r="O6" s="335"/>
      <c r="P6" s="335"/>
      <c r="Q6" s="335"/>
      <c r="R6" s="374" t="str">
        <f t="shared" si="1"/>
        <v/>
      </c>
      <c r="S6" s="375"/>
      <c r="T6" s="375"/>
      <c r="U6" s="376"/>
      <c r="V6" s="90"/>
    </row>
    <row r="7" spans="1:22" ht="17.25" customHeight="1">
      <c r="A7" s="367"/>
      <c r="B7" s="368"/>
      <c r="C7" s="369"/>
      <c r="D7" s="349"/>
      <c r="E7" s="349"/>
      <c r="F7" s="349"/>
      <c r="G7" s="349"/>
      <c r="H7" s="349"/>
      <c r="I7" s="349"/>
      <c r="J7" s="424"/>
      <c r="K7" s="424"/>
      <c r="L7" s="424"/>
      <c r="M7" s="350"/>
      <c r="N7" s="350"/>
      <c r="O7" s="373"/>
      <c r="P7" s="373"/>
      <c r="Q7" s="373"/>
      <c r="R7" s="374" t="str">
        <f t="shared" si="1"/>
        <v/>
      </c>
      <c r="S7" s="375"/>
      <c r="T7" s="375"/>
      <c r="U7" s="376"/>
      <c r="V7" s="90"/>
    </row>
    <row r="8" spans="1:22" ht="17.25" customHeight="1">
      <c r="A8" s="367"/>
      <c r="B8" s="368"/>
      <c r="C8" s="369"/>
      <c r="D8" s="349"/>
      <c r="E8" s="349"/>
      <c r="F8" s="349"/>
      <c r="G8" s="349"/>
      <c r="H8" s="349"/>
      <c r="I8" s="349"/>
      <c r="J8" s="424"/>
      <c r="K8" s="424"/>
      <c r="L8" s="424"/>
      <c r="M8" s="350"/>
      <c r="N8" s="350"/>
      <c r="O8" s="373"/>
      <c r="P8" s="373"/>
      <c r="Q8" s="373"/>
      <c r="R8" s="374" t="str">
        <f t="shared" si="1"/>
        <v/>
      </c>
      <c r="S8" s="375"/>
      <c r="T8" s="375"/>
      <c r="U8" s="376"/>
      <c r="V8" s="90"/>
    </row>
    <row r="9" spans="1:22" ht="17.25" customHeight="1">
      <c r="A9" s="367"/>
      <c r="B9" s="368"/>
      <c r="C9" s="369"/>
      <c r="D9" s="349"/>
      <c r="E9" s="349"/>
      <c r="F9" s="349"/>
      <c r="G9" s="349"/>
      <c r="H9" s="349"/>
      <c r="I9" s="349"/>
      <c r="J9" s="424"/>
      <c r="K9" s="424"/>
      <c r="L9" s="424"/>
      <c r="M9" s="350"/>
      <c r="N9" s="350"/>
      <c r="O9" s="373"/>
      <c r="P9" s="373"/>
      <c r="Q9" s="373"/>
      <c r="R9" s="374" t="str">
        <f t="shared" si="1"/>
        <v/>
      </c>
      <c r="S9" s="375"/>
      <c r="T9" s="375"/>
      <c r="U9" s="376"/>
      <c r="V9" s="90"/>
    </row>
    <row r="10" spans="1:22" ht="17.25" customHeight="1">
      <c r="A10" s="367"/>
      <c r="B10" s="368"/>
      <c r="C10" s="369"/>
      <c r="D10" s="347"/>
      <c r="E10" s="347"/>
      <c r="F10" s="347"/>
      <c r="G10" s="347"/>
      <c r="H10" s="347"/>
      <c r="I10" s="347"/>
      <c r="J10" s="425"/>
      <c r="K10" s="425"/>
      <c r="L10" s="425"/>
      <c r="M10" s="348"/>
      <c r="N10" s="348"/>
      <c r="O10" s="377"/>
      <c r="P10" s="377"/>
      <c r="Q10" s="377"/>
      <c r="R10" s="374" t="str">
        <f t="shared" si="1"/>
        <v/>
      </c>
      <c r="S10" s="375"/>
      <c r="T10" s="375"/>
      <c r="U10" s="376"/>
      <c r="V10" s="90"/>
    </row>
    <row r="11" spans="1:22" ht="17.25" customHeight="1">
      <c r="A11" s="367"/>
      <c r="B11" s="368"/>
      <c r="C11" s="369"/>
      <c r="D11" s="349"/>
      <c r="E11" s="349"/>
      <c r="F11" s="349"/>
      <c r="G11" s="349"/>
      <c r="H11" s="349"/>
      <c r="I11" s="349"/>
      <c r="J11" s="424"/>
      <c r="K11" s="424"/>
      <c r="L11" s="424"/>
      <c r="M11" s="350"/>
      <c r="N11" s="350"/>
      <c r="O11" s="373"/>
      <c r="P11" s="373"/>
      <c r="Q11" s="373"/>
      <c r="R11" s="374" t="str">
        <f t="shared" si="1"/>
        <v/>
      </c>
      <c r="S11" s="375"/>
      <c r="T11" s="375"/>
      <c r="U11" s="376"/>
      <c r="V11" s="90"/>
    </row>
    <row r="12" spans="1:22" ht="17.25" customHeight="1">
      <c r="A12" s="367"/>
      <c r="B12" s="368"/>
      <c r="C12" s="369"/>
      <c r="D12" s="349"/>
      <c r="E12" s="349"/>
      <c r="F12" s="349"/>
      <c r="G12" s="349"/>
      <c r="H12" s="349"/>
      <c r="I12" s="349"/>
      <c r="J12" s="424"/>
      <c r="K12" s="424"/>
      <c r="L12" s="424"/>
      <c r="M12" s="350"/>
      <c r="N12" s="350"/>
      <c r="O12" s="373"/>
      <c r="P12" s="373"/>
      <c r="Q12" s="373"/>
      <c r="R12" s="374" t="str">
        <f t="shared" si="1"/>
        <v/>
      </c>
      <c r="S12" s="375"/>
      <c r="T12" s="375"/>
      <c r="U12" s="376"/>
      <c r="V12" s="90"/>
    </row>
    <row r="13" spans="1:22" ht="17.25" customHeight="1">
      <c r="A13" s="367"/>
      <c r="B13" s="368"/>
      <c r="C13" s="369"/>
      <c r="D13" s="349"/>
      <c r="E13" s="349"/>
      <c r="F13" s="349"/>
      <c r="G13" s="349"/>
      <c r="H13" s="349"/>
      <c r="I13" s="349"/>
      <c r="J13" s="424"/>
      <c r="K13" s="424"/>
      <c r="L13" s="424"/>
      <c r="M13" s="350"/>
      <c r="N13" s="350"/>
      <c r="O13" s="373"/>
      <c r="P13" s="373"/>
      <c r="Q13" s="373"/>
      <c r="R13" s="374" t="str">
        <f t="shared" si="1"/>
        <v/>
      </c>
      <c r="S13" s="375"/>
      <c r="T13" s="375"/>
      <c r="U13" s="376"/>
      <c r="V13" s="90"/>
    </row>
    <row r="14" spans="1:22" ht="17.25" customHeight="1">
      <c r="A14" s="367"/>
      <c r="B14" s="368"/>
      <c r="C14" s="369"/>
      <c r="D14" s="349"/>
      <c r="E14" s="349"/>
      <c r="F14" s="349"/>
      <c r="G14" s="349"/>
      <c r="H14" s="349"/>
      <c r="I14" s="349"/>
      <c r="J14" s="424"/>
      <c r="K14" s="424"/>
      <c r="L14" s="424"/>
      <c r="M14" s="350"/>
      <c r="N14" s="350"/>
      <c r="O14" s="373"/>
      <c r="P14" s="373"/>
      <c r="Q14" s="373"/>
      <c r="R14" s="374" t="str">
        <f t="shared" si="1"/>
        <v/>
      </c>
      <c r="S14" s="375"/>
      <c r="T14" s="375"/>
      <c r="U14" s="376"/>
      <c r="V14" s="90"/>
    </row>
    <row r="15" spans="1:22" ht="17.25" customHeight="1">
      <c r="A15" s="367"/>
      <c r="B15" s="368"/>
      <c r="C15" s="369"/>
      <c r="D15" s="349"/>
      <c r="E15" s="349"/>
      <c r="F15" s="349"/>
      <c r="G15" s="349"/>
      <c r="H15" s="349"/>
      <c r="I15" s="349"/>
      <c r="J15" s="424"/>
      <c r="K15" s="424"/>
      <c r="L15" s="424"/>
      <c r="M15" s="350"/>
      <c r="N15" s="350"/>
      <c r="O15" s="373"/>
      <c r="P15" s="373"/>
      <c r="Q15" s="373"/>
      <c r="R15" s="374" t="str">
        <f t="shared" si="1"/>
        <v/>
      </c>
      <c r="S15" s="375"/>
      <c r="T15" s="375"/>
      <c r="U15" s="376"/>
      <c r="V15" s="90"/>
    </row>
    <row r="16" spans="1:22" ht="17.25" customHeight="1">
      <c r="A16" s="367"/>
      <c r="B16" s="368"/>
      <c r="C16" s="369"/>
      <c r="D16" s="349"/>
      <c r="E16" s="349"/>
      <c r="F16" s="349"/>
      <c r="G16" s="349"/>
      <c r="H16" s="349"/>
      <c r="I16" s="349"/>
      <c r="J16" s="424"/>
      <c r="K16" s="424"/>
      <c r="L16" s="424"/>
      <c r="M16" s="350"/>
      <c r="N16" s="350"/>
      <c r="O16" s="373"/>
      <c r="P16" s="373"/>
      <c r="Q16" s="373"/>
      <c r="R16" s="374" t="str">
        <f t="shared" si="1"/>
        <v/>
      </c>
      <c r="S16" s="375"/>
      <c r="T16" s="375"/>
      <c r="U16" s="376"/>
      <c r="V16" s="90"/>
    </row>
    <row r="17" spans="1:22" ht="17.25" customHeight="1">
      <c r="A17" s="367"/>
      <c r="B17" s="368"/>
      <c r="C17" s="369"/>
      <c r="D17" s="349"/>
      <c r="E17" s="349"/>
      <c r="F17" s="349"/>
      <c r="G17" s="349"/>
      <c r="H17" s="349"/>
      <c r="I17" s="349"/>
      <c r="J17" s="424"/>
      <c r="K17" s="424"/>
      <c r="L17" s="424"/>
      <c r="M17" s="350"/>
      <c r="N17" s="350"/>
      <c r="O17" s="373"/>
      <c r="P17" s="373"/>
      <c r="Q17" s="373"/>
      <c r="R17" s="374" t="str">
        <f t="shared" si="1"/>
        <v/>
      </c>
      <c r="S17" s="375"/>
      <c r="T17" s="375"/>
      <c r="U17" s="376"/>
      <c r="V17" s="90"/>
    </row>
    <row r="18" spans="1:22" ht="17.25" customHeight="1">
      <c r="A18" s="367"/>
      <c r="B18" s="368"/>
      <c r="C18" s="369"/>
      <c r="D18" s="347"/>
      <c r="E18" s="347"/>
      <c r="F18" s="347"/>
      <c r="G18" s="347"/>
      <c r="H18" s="347"/>
      <c r="I18" s="347"/>
      <c r="J18" s="425"/>
      <c r="K18" s="425"/>
      <c r="L18" s="425"/>
      <c r="M18" s="348"/>
      <c r="N18" s="348"/>
      <c r="O18" s="377"/>
      <c r="P18" s="377"/>
      <c r="Q18" s="377"/>
      <c r="R18" s="374" t="str">
        <f t="shared" si="1"/>
        <v/>
      </c>
      <c r="S18" s="375"/>
      <c r="T18" s="375"/>
      <c r="U18" s="376"/>
      <c r="V18" s="90"/>
    </row>
    <row r="19" spans="1:22" ht="17.25" customHeight="1">
      <c r="A19" s="367"/>
      <c r="B19" s="368"/>
      <c r="C19" s="369"/>
      <c r="D19" s="349"/>
      <c r="E19" s="349"/>
      <c r="F19" s="349"/>
      <c r="G19" s="349"/>
      <c r="H19" s="349"/>
      <c r="I19" s="349"/>
      <c r="J19" s="424"/>
      <c r="K19" s="424"/>
      <c r="L19" s="424"/>
      <c r="M19" s="350"/>
      <c r="N19" s="350"/>
      <c r="O19" s="373"/>
      <c r="P19" s="373"/>
      <c r="Q19" s="373"/>
      <c r="R19" s="374" t="str">
        <f t="shared" si="1"/>
        <v/>
      </c>
      <c r="S19" s="375"/>
      <c r="T19" s="375"/>
      <c r="U19" s="376"/>
      <c r="V19" s="90"/>
    </row>
    <row r="20" spans="1:22" ht="17.25" customHeight="1">
      <c r="A20" s="367"/>
      <c r="B20" s="368"/>
      <c r="C20" s="369"/>
      <c r="D20" s="349"/>
      <c r="E20" s="349"/>
      <c r="F20" s="349"/>
      <c r="G20" s="349"/>
      <c r="H20" s="349"/>
      <c r="I20" s="349"/>
      <c r="J20" s="424"/>
      <c r="K20" s="424"/>
      <c r="L20" s="424"/>
      <c r="M20" s="350"/>
      <c r="N20" s="350"/>
      <c r="O20" s="373"/>
      <c r="P20" s="373"/>
      <c r="Q20" s="373"/>
      <c r="R20" s="374" t="str">
        <f t="shared" si="1"/>
        <v/>
      </c>
      <c r="S20" s="375"/>
      <c r="T20" s="375"/>
      <c r="U20" s="376"/>
      <c r="V20" s="90"/>
    </row>
    <row r="21" spans="1:22" ht="17.25" customHeight="1">
      <c r="A21" s="367"/>
      <c r="B21" s="368"/>
      <c r="C21" s="369"/>
      <c r="D21" s="349"/>
      <c r="E21" s="349"/>
      <c r="F21" s="349"/>
      <c r="G21" s="349"/>
      <c r="H21" s="349"/>
      <c r="I21" s="349"/>
      <c r="J21" s="424"/>
      <c r="K21" s="424"/>
      <c r="L21" s="424"/>
      <c r="M21" s="350"/>
      <c r="N21" s="350"/>
      <c r="O21" s="373"/>
      <c r="P21" s="373"/>
      <c r="Q21" s="373"/>
      <c r="R21" s="374" t="str">
        <f t="shared" si="1"/>
        <v/>
      </c>
      <c r="S21" s="375"/>
      <c r="T21" s="375"/>
      <c r="U21" s="376"/>
      <c r="V21" s="90"/>
    </row>
    <row r="22" spans="1:22" ht="17.25" customHeight="1">
      <c r="A22" s="367"/>
      <c r="B22" s="368"/>
      <c r="C22" s="369"/>
      <c r="D22" s="349"/>
      <c r="E22" s="349"/>
      <c r="F22" s="349"/>
      <c r="G22" s="349"/>
      <c r="H22" s="349"/>
      <c r="I22" s="349"/>
      <c r="J22" s="424"/>
      <c r="K22" s="424"/>
      <c r="L22" s="424"/>
      <c r="M22" s="350"/>
      <c r="N22" s="350"/>
      <c r="O22" s="373"/>
      <c r="P22" s="373"/>
      <c r="Q22" s="373"/>
      <c r="R22" s="374" t="str">
        <f t="shared" si="1"/>
        <v/>
      </c>
      <c r="S22" s="375"/>
      <c r="T22" s="375"/>
      <c r="U22" s="376"/>
      <c r="V22" s="90"/>
    </row>
    <row r="23" spans="1:22" ht="17.25" customHeight="1">
      <c r="A23" s="367"/>
      <c r="B23" s="368"/>
      <c r="C23" s="369"/>
      <c r="D23" s="349"/>
      <c r="E23" s="349"/>
      <c r="F23" s="349"/>
      <c r="G23" s="349"/>
      <c r="H23" s="349"/>
      <c r="I23" s="349"/>
      <c r="J23" s="424"/>
      <c r="K23" s="424"/>
      <c r="L23" s="424"/>
      <c r="M23" s="350"/>
      <c r="N23" s="350"/>
      <c r="O23" s="373"/>
      <c r="P23" s="373"/>
      <c r="Q23" s="373"/>
      <c r="R23" s="374" t="str">
        <f t="shared" si="1"/>
        <v/>
      </c>
      <c r="S23" s="375"/>
      <c r="T23" s="375"/>
      <c r="U23" s="376"/>
      <c r="V23" s="90"/>
    </row>
    <row r="24" spans="1:22" ht="17.25" customHeight="1">
      <c r="A24" s="367"/>
      <c r="B24" s="368"/>
      <c r="C24" s="369"/>
      <c r="D24" s="349"/>
      <c r="E24" s="349"/>
      <c r="F24" s="349"/>
      <c r="G24" s="349"/>
      <c r="H24" s="349"/>
      <c r="I24" s="349"/>
      <c r="J24" s="424"/>
      <c r="K24" s="424"/>
      <c r="L24" s="424"/>
      <c r="M24" s="350"/>
      <c r="N24" s="350"/>
      <c r="O24" s="373"/>
      <c r="P24" s="373"/>
      <c r="Q24" s="373"/>
      <c r="R24" s="374" t="str">
        <f t="shared" si="1"/>
        <v/>
      </c>
      <c r="S24" s="375"/>
      <c r="T24" s="375"/>
      <c r="U24" s="376"/>
      <c r="V24" s="90"/>
    </row>
    <row r="25" spans="1:22" ht="17.25" customHeight="1">
      <c r="A25" s="367"/>
      <c r="B25" s="368"/>
      <c r="C25" s="369"/>
      <c r="D25" s="347"/>
      <c r="E25" s="347"/>
      <c r="F25" s="347"/>
      <c r="G25" s="347"/>
      <c r="H25" s="347"/>
      <c r="I25" s="347"/>
      <c r="J25" s="425"/>
      <c r="K25" s="425"/>
      <c r="L25" s="425"/>
      <c r="M25" s="348"/>
      <c r="N25" s="348"/>
      <c r="O25" s="377"/>
      <c r="P25" s="377"/>
      <c r="Q25" s="377"/>
      <c r="R25" s="374" t="str">
        <f t="shared" si="1"/>
        <v/>
      </c>
      <c r="S25" s="375"/>
      <c r="T25" s="375"/>
      <c r="U25" s="376"/>
      <c r="V25" s="90"/>
    </row>
    <row r="26" spans="1:22" ht="17.25" customHeight="1">
      <c r="A26" s="367"/>
      <c r="B26" s="368"/>
      <c r="C26" s="369"/>
      <c r="D26" s="349"/>
      <c r="E26" s="349"/>
      <c r="F26" s="349"/>
      <c r="G26" s="349"/>
      <c r="H26" s="349"/>
      <c r="I26" s="349"/>
      <c r="J26" s="424"/>
      <c r="K26" s="424"/>
      <c r="L26" s="424"/>
      <c r="M26" s="350"/>
      <c r="N26" s="350"/>
      <c r="O26" s="373"/>
      <c r="P26" s="373"/>
      <c r="Q26" s="373"/>
      <c r="R26" s="374" t="str">
        <f t="shared" si="1"/>
        <v/>
      </c>
      <c r="S26" s="375"/>
      <c r="T26" s="375"/>
      <c r="U26" s="376"/>
      <c r="V26" s="90"/>
    </row>
    <row r="27" spans="1:22" ht="17.25" customHeight="1">
      <c r="A27" s="367"/>
      <c r="B27" s="368"/>
      <c r="C27" s="369"/>
      <c r="D27" s="349"/>
      <c r="E27" s="349"/>
      <c r="F27" s="349"/>
      <c r="G27" s="349"/>
      <c r="H27" s="349"/>
      <c r="I27" s="349"/>
      <c r="J27" s="424"/>
      <c r="K27" s="424"/>
      <c r="L27" s="424"/>
      <c r="M27" s="350"/>
      <c r="N27" s="350"/>
      <c r="O27" s="373"/>
      <c r="P27" s="373"/>
      <c r="Q27" s="373"/>
      <c r="R27" s="374" t="str">
        <f t="shared" si="1"/>
        <v/>
      </c>
      <c r="S27" s="375"/>
      <c r="T27" s="375"/>
      <c r="U27" s="376"/>
      <c r="V27" s="90"/>
    </row>
    <row r="28" spans="1:22" ht="17.25" customHeight="1">
      <c r="A28" s="367"/>
      <c r="B28" s="368"/>
      <c r="C28" s="369"/>
      <c r="D28" s="349"/>
      <c r="E28" s="349"/>
      <c r="F28" s="349"/>
      <c r="G28" s="349"/>
      <c r="H28" s="349"/>
      <c r="I28" s="349"/>
      <c r="J28" s="424"/>
      <c r="K28" s="424"/>
      <c r="L28" s="424"/>
      <c r="M28" s="350"/>
      <c r="N28" s="350"/>
      <c r="O28" s="373"/>
      <c r="P28" s="373"/>
      <c r="Q28" s="373"/>
      <c r="R28" s="374" t="str">
        <f t="shared" si="1"/>
        <v/>
      </c>
      <c r="S28" s="375"/>
      <c r="T28" s="375"/>
      <c r="U28" s="376"/>
      <c r="V28" s="90"/>
    </row>
    <row r="29" spans="1:22" ht="17.25" customHeight="1">
      <c r="A29" s="367"/>
      <c r="B29" s="368"/>
      <c r="C29" s="369"/>
      <c r="D29" s="349"/>
      <c r="E29" s="349"/>
      <c r="F29" s="349"/>
      <c r="G29" s="349"/>
      <c r="H29" s="349"/>
      <c r="I29" s="349"/>
      <c r="J29" s="424"/>
      <c r="K29" s="424"/>
      <c r="L29" s="424"/>
      <c r="M29" s="350"/>
      <c r="N29" s="350"/>
      <c r="O29" s="373"/>
      <c r="P29" s="373"/>
      <c r="Q29" s="373"/>
      <c r="R29" s="374" t="str">
        <f t="shared" si="1"/>
        <v/>
      </c>
      <c r="S29" s="375"/>
      <c r="T29" s="375"/>
      <c r="U29" s="376"/>
      <c r="V29" s="90"/>
    </row>
    <row r="30" spans="1:22" ht="17.25" customHeight="1">
      <c r="A30" s="367"/>
      <c r="B30" s="368"/>
      <c r="C30" s="369"/>
      <c r="D30" s="349"/>
      <c r="E30" s="349"/>
      <c r="F30" s="349"/>
      <c r="G30" s="349"/>
      <c r="H30" s="349"/>
      <c r="I30" s="349"/>
      <c r="J30" s="424"/>
      <c r="K30" s="424"/>
      <c r="L30" s="424"/>
      <c r="M30" s="350"/>
      <c r="N30" s="350"/>
      <c r="O30" s="373"/>
      <c r="P30" s="373"/>
      <c r="Q30" s="373"/>
      <c r="R30" s="374" t="str">
        <f t="shared" si="1"/>
        <v/>
      </c>
      <c r="S30" s="375"/>
      <c r="T30" s="375"/>
      <c r="U30" s="376"/>
      <c r="V30" s="90"/>
    </row>
    <row r="31" spans="1:22" ht="17.25" customHeight="1">
      <c r="A31" s="367"/>
      <c r="B31" s="368"/>
      <c r="C31" s="369"/>
      <c r="D31" s="349"/>
      <c r="E31" s="349"/>
      <c r="F31" s="349"/>
      <c r="G31" s="349"/>
      <c r="H31" s="349"/>
      <c r="I31" s="349"/>
      <c r="J31" s="424"/>
      <c r="K31" s="424"/>
      <c r="L31" s="424"/>
      <c r="M31" s="350"/>
      <c r="N31" s="350"/>
      <c r="O31" s="373"/>
      <c r="P31" s="373"/>
      <c r="Q31" s="373"/>
      <c r="R31" s="374" t="str">
        <f t="shared" si="1"/>
        <v/>
      </c>
      <c r="S31" s="375"/>
      <c r="T31" s="375"/>
      <c r="U31" s="376"/>
      <c r="V31" s="90"/>
    </row>
    <row r="32" spans="1:22" ht="17.25" customHeight="1">
      <c r="A32" s="367"/>
      <c r="B32" s="368"/>
      <c r="C32" s="369"/>
      <c r="D32" s="349"/>
      <c r="E32" s="349"/>
      <c r="F32" s="349"/>
      <c r="G32" s="349"/>
      <c r="H32" s="349"/>
      <c r="I32" s="349"/>
      <c r="J32" s="424"/>
      <c r="K32" s="424"/>
      <c r="L32" s="424"/>
      <c r="M32" s="350"/>
      <c r="N32" s="350"/>
      <c r="O32" s="373"/>
      <c r="P32" s="373"/>
      <c r="Q32" s="373"/>
      <c r="R32" s="374" t="str">
        <f t="shared" si="1"/>
        <v/>
      </c>
      <c r="S32" s="375"/>
      <c r="T32" s="375"/>
      <c r="U32" s="376"/>
      <c r="V32" s="90"/>
    </row>
    <row r="33" spans="1:32" ht="17.25" customHeight="1">
      <c r="A33" s="367"/>
      <c r="B33" s="368"/>
      <c r="C33" s="369"/>
      <c r="D33" s="347"/>
      <c r="E33" s="347"/>
      <c r="F33" s="347"/>
      <c r="G33" s="347"/>
      <c r="H33" s="347"/>
      <c r="I33" s="347"/>
      <c r="J33" s="425"/>
      <c r="K33" s="425"/>
      <c r="L33" s="425"/>
      <c r="M33" s="348"/>
      <c r="N33" s="348"/>
      <c r="O33" s="377"/>
      <c r="P33" s="377"/>
      <c r="Q33" s="377"/>
      <c r="R33" s="374" t="str">
        <f t="shared" si="1"/>
        <v/>
      </c>
      <c r="S33" s="375"/>
      <c r="T33" s="375"/>
      <c r="U33" s="376"/>
      <c r="V33" s="90"/>
    </row>
    <row r="34" spans="1:32" ht="17.25" customHeight="1">
      <c r="A34" s="367"/>
      <c r="B34" s="368"/>
      <c r="C34" s="369"/>
      <c r="D34" s="349"/>
      <c r="E34" s="349"/>
      <c r="F34" s="349"/>
      <c r="G34" s="349"/>
      <c r="H34" s="349"/>
      <c r="I34" s="349"/>
      <c r="J34" s="424"/>
      <c r="K34" s="424"/>
      <c r="L34" s="424"/>
      <c r="M34" s="350"/>
      <c r="N34" s="350"/>
      <c r="O34" s="373"/>
      <c r="P34" s="373"/>
      <c r="Q34" s="373"/>
      <c r="R34" s="374" t="str">
        <f t="shared" si="1"/>
        <v/>
      </c>
      <c r="S34" s="375"/>
      <c r="T34" s="375"/>
      <c r="U34" s="376"/>
      <c r="V34" s="90"/>
    </row>
    <row r="35" spans="1:32" ht="17.25" customHeight="1">
      <c r="A35" s="367"/>
      <c r="B35" s="368"/>
      <c r="C35" s="369"/>
      <c r="D35" s="349"/>
      <c r="E35" s="349"/>
      <c r="F35" s="349"/>
      <c r="G35" s="349"/>
      <c r="H35" s="349"/>
      <c r="I35" s="349"/>
      <c r="J35" s="424"/>
      <c r="K35" s="424"/>
      <c r="L35" s="424"/>
      <c r="M35" s="350"/>
      <c r="N35" s="350"/>
      <c r="O35" s="373"/>
      <c r="P35" s="373"/>
      <c r="Q35" s="373"/>
      <c r="R35" s="374" t="str">
        <f t="shared" si="1"/>
        <v/>
      </c>
      <c r="S35" s="375"/>
      <c r="T35" s="375"/>
      <c r="U35" s="376"/>
      <c r="V35" s="90"/>
    </row>
    <row r="36" spans="1:32" ht="17.25" customHeight="1">
      <c r="A36" s="367"/>
      <c r="B36" s="368"/>
      <c r="C36" s="369"/>
      <c r="D36" s="349"/>
      <c r="E36" s="349"/>
      <c r="F36" s="349"/>
      <c r="G36" s="349"/>
      <c r="H36" s="349"/>
      <c r="I36" s="349"/>
      <c r="J36" s="424"/>
      <c r="K36" s="424"/>
      <c r="L36" s="424"/>
      <c r="M36" s="350"/>
      <c r="N36" s="350"/>
      <c r="O36" s="373"/>
      <c r="P36" s="373"/>
      <c r="Q36" s="373"/>
      <c r="R36" s="374" t="str">
        <f t="shared" si="1"/>
        <v/>
      </c>
      <c r="S36" s="375"/>
      <c r="T36" s="375"/>
      <c r="U36" s="376"/>
      <c r="V36" s="90"/>
    </row>
    <row r="37" spans="1:32" ht="17.25" customHeight="1">
      <c r="A37" s="367"/>
      <c r="B37" s="368"/>
      <c r="C37" s="369"/>
      <c r="D37" s="349"/>
      <c r="E37" s="349"/>
      <c r="F37" s="349"/>
      <c r="G37" s="349"/>
      <c r="H37" s="349"/>
      <c r="I37" s="349"/>
      <c r="J37" s="424"/>
      <c r="K37" s="424"/>
      <c r="L37" s="424"/>
      <c r="M37" s="350"/>
      <c r="N37" s="350"/>
      <c r="O37" s="373"/>
      <c r="P37" s="373"/>
      <c r="Q37" s="373"/>
      <c r="R37" s="374" t="str">
        <f t="shared" si="1"/>
        <v/>
      </c>
      <c r="S37" s="375"/>
      <c r="T37" s="375"/>
      <c r="U37" s="376"/>
      <c r="V37" s="90"/>
    </row>
    <row r="38" spans="1:32" ht="17.25" customHeight="1">
      <c r="A38" s="367"/>
      <c r="B38" s="368"/>
      <c r="C38" s="369"/>
      <c r="D38" s="349"/>
      <c r="E38" s="349"/>
      <c r="F38" s="349"/>
      <c r="G38" s="349"/>
      <c r="H38" s="349"/>
      <c r="I38" s="349"/>
      <c r="J38" s="424"/>
      <c r="K38" s="424"/>
      <c r="L38" s="424"/>
      <c r="M38" s="350"/>
      <c r="N38" s="350"/>
      <c r="O38" s="373"/>
      <c r="P38" s="373"/>
      <c r="Q38" s="373"/>
      <c r="R38" s="374" t="str">
        <f t="shared" si="1"/>
        <v/>
      </c>
      <c r="S38" s="375"/>
      <c r="T38" s="375"/>
      <c r="U38" s="376"/>
      <c r="V38" s="90"/>
    </row>
    <row r="39" spans="1:32" ht="17.25" customHeight="1" thickBot="1">
      <c r="A39" s="370"/>
      <c r="B39" s="371"/>
      <c r="C39" s="372"/>
      <c r="D39" s="349"/>
      <c r="E39" s="349"/>
      <c r="F39" s="349"/>
      <c r="G39" s="349"/>
      <c r="H39" s="349"/>
      <c r="I39" s="349"/>
      <c r="J39" s="424"/>
      <c r="K39" s="424"/>
      <c r="L39" s="424"/>
      <c r="M39" s="350"/>
      <c r="N39" s="350"/>
      <c r="O39" s="373"/>
      <c r="P39" s="373"/>
      <c r="Q39" s="373"/>
      <c r="R39" s="374" t="str">
        <f t="shared" si="1"/>
        <v/>
      </c>
      <c r="S39" s="375"/>
      <c r="T39" s="375"/>
      <c r="U39" s="376"/>
      <c r="V39" s="90"/>
    </row>
    <row r="40" spans="1:32" ht="17.25" customHeight="1">
      <c r="A40" s="60"/>
      <c r="B40" s="60"/>
      <c r="C40" s="60"/>
      <c r="D40" s="61"/>
      <c r="E40" s="61"/>
      <c r="F40" s="61"/>
      <c r="G40" s="62"/>
      <c r="H40" s="62"/>
      <c r="I40" s="62"/>
      <c r="K40" s="355" t="s">
        <v>85</v>
      </c>
      <c r="L40" s="356"/>
      <c r="M40" s="356"/>
      <c r="N40" s="344" t="s">
        <v>24</v>
      </c>
      <c r="O40" s="345"/>
      <c r="P40" s="346"/>
      <c r="Q40" s="363" t="s">
        <v>18</v>
      </c>
      <c r="R40" s="363"/>
      <c r="S40" s="363"/>
      <c r="T40" s="363"/>
      <c r="U40" s="363"/>
      <c r="V40" s="363"/>
      <c r="W40" s="63"/>
      <c r="X40" s="63"/>
      <c r="AF40" s="63"/>
    </row>
    <row r="41" spans="1:32" ht="17.25" customHeight="1">
      <c r="K41" s="357"/>
      <c r="L41" s="358"/>
      <c r="M41" s="358"/>
      <c r="N41" s="341">
        <v>10</v>
      </c>
      <c r="O41" s="342"/>
      <c r="P41" s="343"/>
      <c r="Q41" s="362">
        <f>SUMIF($V$3:$V$39,"",$R$3:$U$39)</f>
        <v>0</v>
      </c>
      <c r="R41" s="362"/>
      <c r="S41" s="362"/>
      <c r="T41" s="362"/>
      <c r="U41" s="362"/>
      <c r="V41" s="362"/>
      <c r="W41" s="64"/>
      <c r="X41" s="64"/>
      <c r="AF41" s="64"/>
    </row>
    <row r="42" spans="1:32" ht="17.25" customHeight="1">
      <c r="A42" s="327" t="s">
        <v>100</v>
      </c>
      <c r="B42" s="328"/>
      <c r="C42" s="321">
        <f>請求書!O6</f>
        <v>0</v>
      </c>
      <c r="D42" s="322"/>
      <c r="E42" s="322"/>
      <c r="F42" s="322"/>
      <c r="G42" s="322"/>
      <c r="H42" s="322"/>
      <c r="I42" s="323"/>
      <c r="J42" s="65"/>
      <c r="K42" s="357"/>
      <c r="L42" s="358"/>
      <c r="M42" s="358"/>
      <c r="N42" s="341">
        <v>8</v>
      </c>
      <c r="O42" s="342"/>
      <c r="P42" s="343"/>
      <c r="Q42" s="362">
        <f>SUMIF($V$3:$V$39,データ!B4,$R$3:$U$39)</f>
        <v>0</v>
      </c>
      <c r="R42" s="362"/>
      <c r="S42" s="362"/>
      <c r="T42" s="362"/>
      <c r="U42" s="362"/>
      <c r="V42" s="362"/>
      <c r="W42" s="64"/>
      <c r="X42" s="64"/>
      <c r="AF42" s="64"/>
    </row>
    <row r="43" spans="1:32" ht="17.25" customHeight="1" thickBot="1">
      <c r="A43" s="329"/>
      <c r="B43" s="330"/>
      <c r="C43" s="324"/>
      <c r="D43" s="325"/>
      <c r="E43" s="325"/>
      <c r="F43" s="325"/>
      <c r="G43" s="325"/>
      <c r="H43" s="325"/>
      <c r="I43" s="326"/>
      <c r="J43" s="48"/>
      <c r="K43" s="359"/>
      <c r="L43" s="360"/>
      <c r="M43" s="360"/>
      <c r="N43" s="338" t="s">
        <v>23</v>
      </c>
      <c r="O43" s="339"/>
      <c r="P43" s="340"/>
      <c r="Q43" s="361">
        <f>SUMIF($V$3:$V$39,データ!B5,$R$3:$U$39)</f>
        <v>0</v>
      </c>
      <c r="R43" s="361"/>
      <c r="S43" s="361"/>
      <c r="T43" s="361"/>
      <c r="U43" s="361"/>
      <c r="V43" s="361"/>
      <c r="W43" s="64"/>
      <c r="X43" s="64"/>
      <c r="AF43" s="64"/>
    </row>
    <row r="44" spans="1:32" ht="24.95" customHeight="1" thickBot="1">
      <c r="A44" s="66"/>
      <c r="B44" s="66"/>
      <c r="C44" s="66"/>
      <c r="D44" s="67"/>
      <c r="E44" s="67"/>
      <c r="F44" s="67"/>
      <c r="G44" s="67"/>
      <c r="H44" s="67"/>
      <c r="I44" s="67"/>
      <c r="Q44" s="68"/>
      <c r="R44" s="68"/>
      <c r="S44" s="68"/>
      <c r="T44" s="68"/>
      <c r="U44" s="68"/>
      <c r="V44" s="69" t="str">
        <f>データ!B11</f>
        <v>2024.2.22改定　森田建設㈱現場用</v>
      </c>
    </row>
    <row r="45" spans="1:32" ht="24.95" customHeight="1" thickBot="1">
      <c r="A45" s="48"/>
      <c r="B45" s="48"/>
      <c r="C45" s="48"/>
      <c r="Q45" s="68"/>
      <c r="R45" s="68"/>
      <c r="S45" s="68"/>
      <c r="T45" s="68"/>
      <c r="U45" s="68"/>
      <c r="V45" s="69" t="str">
        <f>データ!B12</f>
        <v>2024.2.22改定　森田建設㈱経理用</v>
      </c>
    </row>
    <row r="46" spans="1:32" ht="24.95" customHeight="1">
      <c r="Q46" s="68"/>
      <c r="R46" s="68"/>
      <c r="S46" s="68"/>
      <c r="T46" s="68"/>
      <c r="U46" s="68"/>
      <c r="V46" s="69" t="str">
        <f>データ!B13</f>
        <v>2024.2.22改定　貴社控え</v>
      </c>
    </row>
  </sheetData>
  <sheetProtection algorithmName="SHA-512" hashValue="m3anDlsALVjYdRJyh3MD0NoSosbBE/Bgzlbjr2TR6YawQhDUhV8nIl8baVO/zRjXZDFzq8y0JDo7mElbON3lnw==" saltValue="rbqPhigMJlsWVAkp1+6khA==" spinCount="100000" sheet="1" selectLockedCells="1"/>
  <mergeCells count="244">
    <mergeCell ref="A2:C2"/>
    <mergeCell ref="A3:C3"/>
    <mergeCell ref="A1:D1"/>
    <mergeCell ref="E1:F1"/>
    <mergeCell ref="G1:J1"/>
    <mergeCell ref="K1:L1"/>
    <mergeCell ref="M1:V1"/>
    <mergeCell ref="D4:I4"/>
    <mergeCell ref="J4:L4"/>
    <mergeCell ref="M4:N4"/>
    <mergeCell ref="O4:Q4"/>
    <mergeCell ref="R4:U4"/>
    <mergeCell ref="D2:I2"/>
    <mergeCell ref="J2:L2"/>
    <mergeCell ref="M2:N2"/>
    <mergeCell ref="O2:Q2"/>
    <mergeCell ref="R2:U2"/>
    <mergeCell ref="A4:C4"/>
    <mergeCell ref="A5:C5"/>
    <mergeCell ref="D3:I3"/>
    <mergeCell ref="J3:L3"/>
    <mergeCell ref="M3:N3"/>
    <mergeCell ref="O3:Q3"/>
    <mergeCell ref="R3:U3"/>
    <mergeCell ref="D7:I7"/>
    <mergeCell ref="J7:L7"/>
    <mergeCell ref="M7:N7"/>
    <mergeCell ref="O7:Q7"/>
    <mergeCell ref="R7:U7"/>
    <mergeCell ref="D6:I6"/>
    <mergeCell ref="J6:L6"/>
    <mergeCell ref="M6:N6"/>
    <mergeCell ref="O6:Q6"/>
    <mergeCell ref="R6:U6"/>
    <mergeCell ref="A6:C6"/>
    <mergeCell ref="A7:C7"/>
    <mergeCell ref="D5:I5"/>
    <mergeCell ref="J5:L5"/>
    <mergeCell ref="M5:N5"/>
    <mergeCell ref="O5:Q5"/>
    <mergeCell ref="R5:U5"/>
    <mergeCell ref="D9:I9"/>
    <mergeCell ref="J9:L9"/>
    <mergeCell ref="M9:N9"/>
    <mergeCell ref="O9:Q9"/>
    <mergeCell ref="R9:U9"/>
    <mergeCell ref="D8:I8"/>
    <mergeCell ref="J8:L8"/>
    <mergeCell ref="M8:N8"/>
    <mergeCell ref="O8:Q8"/>
    <mergeCell ref="R8:U8"/>
    <mergeCell ref="D11:I11"/>
    <mergeCell ref="J11:L11"/>
    <mergeCell ref="M11:N11"/>
    <mergeCell ref="O11:Q11"/>
    <mergeCell ref="R11:U11"/>
    <mergeCell ref="D10:I10"/>
    <mergeCell ref="J10:L10"/>
    <mergeCell ref="M10:N10"/>
    <mergeCell ref="O10:Q10"/>
    <mergeCell ref="R10:U10"/>
    <mergeCell ref="D13:I13"/>
    <mergeCell ref="J13:L13"/>
    <mergeCell ref="M13:N13"/>
    <mergeCell ref="O13:Q13"/>
    <mergeCell ref="R13:U13"/>
    <mergeCell ref="D12:I12"/>
    <mergeCell ref="J12:L12"/>
    <mergeCell ref="M12:N12"/>
    <mergeCell ref="O12:Q12"/>
    <mergeCell ref="R12:U12"/>
    <mergeCell ref="D15:I15"/>
    <mergeCell ref="J15:L15"/>
    <mergeCell ref="M15:N15"/>
    <mergeCell ref="O15:Q15"/>
    <mergeCell ref="R15:U15"/>
    <mergeCell ref="D14:I14"/>
    <mergeCell ref="J14:L14"/>
    <mergeCell ref="M14:N14"/>
    <mergeCell ref="O14:Q14"/>
    <mergeCell ref="R14:U14"/>
    <mergeCell ref="D17:I17"/>
    <mergeCell ref="J17:L17"/>
    <mergeCell ref="M17:N17"/>
    <mergeCell ref="O17:Q17"/>
    <mergeCell ref="R17:U17"/>
    <mergeCell ref="D16:I16"/>
    <mergeCell ref="J16:L16"/>
    <mergeCell ref="M16:N16"/>
    <mergeCell ref="O16:Q16"/>
    <mergeCell ref="R16:U16"/>
    <mergeCell ref="D19:I19"/>
    <mergeCell ref="J19:L19"/>
    <mergeCell ref="M19:N19"/>
    <mergeCell ref="O19:Q19"/>
    <mergeCell ref="R19:U19"/>
    <mergeCell ref="D18:I18"/>
    <mergeCell ref="J18:L18"/>
    <mergeCell ref="M18:N18"/>
    <mergeCell ref="O18:Q18"/>
    <mergeCell ref="R18:U18"/>
    <mergeCell ref="D21:I21"/>
    <mergeCell ref="J21:L21"/>
    <mergeCell ref="M21:N21"/>
    <mergeCell ref="O21:Q21"/>
    <mergeCell ref="R21:U21"/>
    <mergeCell ref="D20:I20"/>
    <mergeCell ref="J20:L20"/>
    <mergeCell ref="M20:N20"/>
    <mergeCell ref="O20:Q20"/>
    <mergeCell ref="R20:U20"/>
    <mergeCell ref="D23:I23"/>
    <mergeCell ref="J23:L23"/>
    <mergeCell ref="M23:N23"/>
    <mergeCell ref="O23:Q23"/>
    <mergeCell ref="R23:U23"/>
    <mergeCell ref="D22:I22"/>
    <mergeCell ref="J22:L22"/>
    <mergeCell ref="M22:N22"/>
    <mergeCell ref="O22:Q22"/>
    <mergeCell ref="R22:U22"/>
    <mergeCell ref="D25:I25"/>
    <mergeCell ref="J25:L25"/>
    <mergeCell ref="M25:N25"/>
    <mergeCell ref="O25:Q25"/>
    <mergeCell ref="R25:U25"/>
    <mergeCell ref="D24:I24"/>
    <mergeCell ref="J24:L24"/>
    <mergeCell ref="M24:N24"/>
    <mergeCell ref="O24:Q24"/>
    <mergeCell ref="R24:U24"/>
    <mergeCell ref="D27:I27"/>
    <mergeCell ref="J27:L27"/>
    <mergeCell ref="M27:N27"/>
    <mergeCell ref="O27:Q27"/>
    <mergeCell ref="R27:U27"/>
    <mergeCell ref="D26:I26"/>
    <mergeCell ref="J26:L26"/>
    <mergeCell ref="M26:N26"/>
    <mergeCell ref="O26:Q26"/>
    <mergeCell ref="R26:U26"/>
    <mergeCell ref="D29:I29"/>
    <mergeCell ref="J29:L29"/>
    <mergeCell ref="M29:N29"/>
    <mergeCell ref="O29:Q29"/>
    <mergeCell ref="R29:U29"/>
    <mergeCell ref="D28:I28"/>
    <mergeCell ref="J28:L28"/>
    <mergeCell ref="M28:N28"/>
    <mergeCell ref="O28:Q28"/>
    <mergeCell ref="R28:U28"/>
    <mergeCell ref="D31:I31"/>
    <mergeCell ref="J31:L31"/>
    <mergeCell ref="M31:N31"/>
    <mergeCell ref="O31:Q31"/>
    <mergeCell ref="R31:U31"/>
    <mergeCell ref="D30:I30"/>
    <mergeCell ref="J30:L30"/>
    <mergeCell ref="M30:N30"/>
    <mergeCell ref="O30:Q30"/>
    <mergeCell ref="R30:U30"/>
    <mergeCell ref="D33:I33"/>
    <mergeCell ref="J33:L33"/>
    <mergeCell ref="M33:N33"/>
    <mergeCell ref="O33:Q33"/>
    <mergeCell ref="R33:U33"/>
    <mergeCell ref="D32:I32"/>
    <mergeCell ref="J32:L32"/>
    <mergeCell ref="M32:N32"/>
    <mergeCell ref="O32:Q32"/>
    <mergeCell ref="R32:U32"/>
    <mergeCell ref="D35:I35"/>
    <mergeCell ref="J35:L35"/>
    <mergeCell ref="M35:N35"/>
    <mergeCell ref="O35:Q35"/>
    <mergeCell ref="R35:U35"/>
    <mergeCell ref="D34:I34"/>
    <mergeCell ref="J34:L34"/>
    <mergeCell ref="M34:N34"/>
    <mergeCell ref="O34:Q34"/>
    <mergeCell ref="R34:U34"/>
    <mergeCell ref="D39:I39"/>
    <mergeCell ref="J39:L39"/>
    <mergeCell ref="M39:N39"/>
    <mergeCell ref="O39:Q39"/>
    <mergeCell ref="R39:U39"/>
    <mergeCell ref="D38:I38"/>
    <mergeCell ref="J38:L38"/>
    <mergeCell ref="M38:N38"/>
    <mergeCell ref="O38:Q38"/>
    <mergeCell ref="R38:U38"/>
    <mergeCell ref="D37:I37"/>
    <mergeCell ref="J37:L37"/>
    <mergeCell ref="M37:N37"/>
    <mergeCell ref="O37:Q37"/>
    <mergeCell ref="R37:U37"/>
    <mergeCell ref="D36:I36"/>
    <mergeCell ref="J36:L36"/>
    <mergeCell ref="M36:N36"/>
    <mergeCell ref="O36:Q36"/>
    <mergeCell ref="R36:U36"/>
    <mergeCell ref="K40:M43"/>
    <mergeCell ref="N40:P40"/>
    <mergeCell ref="Q40:V40"/>
    <mergeCell ref="N41:P41"/>
    <mergeCell ref="Q41:V41"/>
    <mergeCell ref="N42:P42"/>
    <mergeCell ref="Q42:V42"/>
    <mergeCell ref="C42:I43"/>
    <mergeCell ref="A42:B43"/>
    <mergeCell ref="N43:P43"/>
    <mergeCell ref="Q43:V43"/>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38:C38"/>
    <mergeCell ref="A39:C39"/>
    <mergeCell ref="A29:C29"/>
    <mergeCell ref="A30:C30"/>
    <mergeCell ref="A31:C31"/>
    <mergeCell ref="A32:C32"/>
    <mergeCell ref="A33:C33"/>
    <mergeCell ref="A34:C34"/>
    <mergeCell ref="A35:C35"/>
    <mergeCell ref="A36:C36"/>
    <mergeCell ref="A37:C37"/>
  </mergeCells>
  <phoneticPr fontId="2"/>
  <conditionalFormatting sqref="D3:I3">
    <cfRule type="expression" dxfId="8" priority="1">
      <formula>$D$25&gt;1</formula>
    </cfRule>
    <cfRule type="expression" dxfId="7" priority="2">
      <formula>$G$22=1</formula>
    </cfRule>
  </conditionalFormatting>
  <conditionalFormatting sqref="J3:Q3 V3:V39 D4:Q6">
    <cfRule type="expression" dxfId="6" priority="3">
      <formula>$D$24&gt;1</formula>
    </cfRule>
    <cfRule type="expression" dxfId="5" priority="4">
      <formula>$G$21=1</formula>
    </cfRule>
  </conditionalFormatting>
  <pageMargins left="0.70866141732283472" right="0.39370078740157483" top="0.62992125984251968" bottom="0.35433070866141736"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E5A61C04-30CB-4547-9B83-A5B1007155D3}">
          <x14:formula1>
            <xm:f>データ!$B$4:$B$5</xm:f>
          </x14:formula1>
          <xm:sqref>V3:V39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697F2-5358-41DE-9381-C313C0FBEF42}">
  <dimension ref="A1:J39"/>
  <sheetViews>
    <sheetView showZeros="0" view="pageBreakPreview" zoomScaleNormal="100" zoomScaleSheetLayoutView="100" workbookViewId="0">
      <selection activeCell="E7" sqref="E7"/>
    </sheetView>
  </sheetViews>
  <sheetFormatPr defaultRowHeight="12"/>
  <cols>
    <col min="1" max="1" width="2.125" style="12" customWidth="1"/>
    <col min="2" max="2" width="8.125" style="12" customWidth="1"/>
    <col min="3" max="3" width="2.125" style="12" customWidth="1"/>
    <col min="4" max="4" width="16.875" style="12" customWidth="1"/>
    <col min="5" max="5" width="6.75" style="12" bestFit="1" customWidth="1"/>
    <col min="6" max="6" width="15" style="12" customWidth="1"/>
    <col min="7" max="7" width="3.625" style="12" customWidth="1"/>
    <col min="8" max="8" width="9.625" style="12" customWidth="1"/>
    <col min="9" max="9" width="14.25" style="12" customWidth="1"/>
    <col min="10" max="10" width="2.125" style="12" customWidth="1"/>
    <col min="11" max="16384" width="9" style="12"/>
  </cols>
  <sheetData>
    <row r="1" spans="1:10" ht="15" customHeight="1">
      <c r="H1" s="72" t="s">
        <v>117</v>
      </c>
      <c r="I1" s="395">
        <v>8</v>
      </c>
      <c r="J1" s="395"/>
    </row>
    <row r="2" spans="1:10" ht="15" customHeight="1">
      <c r="A2" s="12" t="s">
        <v>69</v>
      </c>
    </row>
    <row r="3" spans="1:10" ht="15" customHeight="1">
      <c r="A3" s="74" t="s">
        <v>116</v>
      </c>
      <c r="D3" s="74"/>
      <c r="E3" s="74"/>
    </row>
    <row r="4" spans="1:10" ht="15" customHeight="1">
      <c r="A4" s="74" t="str">
        <f>請求書!A3</f>
        <v>森田建設株式会社</v>
      </c>
      <c r="D4" s="74"/>
      <c r="E4" s="74"/>
    </row>
    <row r="5" spans="1:10" ht="15" customHeight="1">
      <c r="A5" s="74" t="s">
        <v>72</v>
      </c>
      <c r="D5" s="107"/>
      <c r="E5" s="74"/>
    </row>
    <row r="6" spans="1:10" ht="15" customHeight="1">
      <c r="F6" s="99" t="s">
        <v>82</v>
      </c>
    </row>
    <row r="7" spans="1:10" ht="15" customHeight="1">
      <c r="B7" s="74"/>
      <c r="C7" s="74"/>
      <c r="D7" s="74"/>
      <c r="F7" s="100" t="s">
        <v>70</v>
      </c>
      <c r="H7" s="401">
        <f>請求書!O4</f>
        <v>0</v>
      </c>
      <c r="I7" s="401"/>
      <c r="J7" s="401"/>
    </row>
    <row r="8" spans="1:10" ht="15" customHeight="1">
      <c r="B8" s="74"/>
      <c r="C8" s="74"/>
      <c r="D8" s="74"/>
      <c r="F8" s="100" t="s">
        <v>71</v>
      </c>
      <c r="H8" s="401">
        <f>請求書!O6</f>
        <v>0</v>
      </c>
      <c r="I8" s="401"/>
      <c r="J8" s="401"/>
    </row>
    <row r="9" spans="1:10" ht="15" customHeight="1">
      <c r="B9" s="74"/>
      <c r="C9" s="74"/>
      <c r="D9" s="74"/>
      <c r="F9" s="100" t="s">
        <v>73</v>
      </c>
      <c r="H9" s="401">
        <f>請求書!O7</f>
        <v>0</v>
      </c>
      <c r="I9" s="401"/>
      <c r="J9" s="108" t="s">
        <v>81</v>
      </c>
    </row>
    <row r="10" spans="1:10" ht="27.75" customHeight="1">
      <c r="B10" s="74"/>
      <c r="C10" s="74"/>
      <c r="D10" s="74"/>
      <c r="E10" s="74"/>
      <c r="H10" s="108"/>
      <c r="I10" s="108"/>
      <c r="J10" s="108"/>
    </row>
    <row r="11" spans="1:10" ht="25.5">
      <c r="A11" s="396" t="s">
        <v>65</v>
      </c>
      <c r="B11" s="396"/>
      <c r="C11" s="396"/>
      <c r="D11" s="396"/>
      <c r="E11" s="396"/>
      <c r="F11" s="396"/>
      <c r="G11" s="396"/>
      <c r="H11" s="396"/>
      <c r="I11" s="396"/>
      <c r="J11" s="396"/>
    </row>
    <row r="12" spans="1:10" ht="18" customHeight="1"/>
    <row r="13" spans="1:10" ht="18" customHeight="1">
      <c r="B13" s="12" t="s">
        <v>66</v>
      </c>
      <c r="C13" s="401" t="str">
        <f>IF(請求書!D8="","",請求書!D8)</f>
        <v/>
      </c>
      <c r="D13" s="401"/>
      <c r="E13" s="401"/>
      <c r="F13" s="401"/>
      <c r="G13" s="401"/>
    </row>
    <row r="14" spans="1:10" ht="18" customHeight="1">
      <c r="B14" s="260" t="s">
        <v>67</v>
      </c>
      <c r="C14" s="260"/>
      <c r="D14" s="260"/>
      <c r="E14" s="260"/>
      <c r="F14" s="260"/>
      <c r="G14" s="260"/>
      <c r="H14" s="260"/>
      <c r="I14" s="260"/>
    </row>
    <row r="15" spans="1:10" ht="18" customHeight="1"/>
    <row r="16" spans="1:10" ht="20.100000000000001" customHeight="1">
      <c r="A16" s="399" t="s">
        <v>76</v>
      </c>
      <c r="B16" s="400"/>
      <c r="C16" s="400"/>
      <c r="D16" s="400"/>
      <c r="E16" s="98" t="s">
        <v>91</v>
      </c>
      <c r="F16" s="97" t="s">
        <v>75</v>
      </c>
      <c r="G16" s="393" t="s">
        <v>50</v>
      </c>
      <c r="H16" s="394"/>
      <c r="I16" s="397" t="s">
        <v>74</v>
      </c>
      <c r="J16" s="398"/>
    </row>
    <row r="17" spans="1:10" ht="20.100000000000001" customHeight="1">
      <c r="A17" s="388"/>
      <c r="B17" s="389"/>
      <c r="C17" s="389"/>
      <c r="D17" s="390"/>
      <c r="E17" s="75"/>
      <c r="F17" s="76"/>
      <c r="G17" s="391"/>
      <c r="H17" s="392"/>
      <c r="I17" s="402" t="str">
        <f>IF(F17="","",IF(E17="非課税",F17,SUM(F17:G17)))</f>
        <v/>
      </c>
      <c r="J17" s="403"/>
    </row>
    <row r="18" spans="1:10" ht="20.100000000000001" customHeight="1">
      <c r="A18" s="382">
        <v>0</v>
      </c>
      <c r="B18" s="383"/>
      <c r="C18" s="383"/>
      <c r="D18" s="384"/>
      <c r="E18" s="77"/>
      <c r="F18" s="78"/>
      <c r="G18" s="391"/>
      <c r="H18" s="392"/>
      <c r="I18" s="402" t="str">
        <f t="shared" ref="I18:I27" si="0">IF(F18="","",IF(E18="非課税",F18,SUM(F18:G18)))</f>
        <v/>
      </c>
      <c r="J18" s="403"/>
    </row>
    <row r="19" spans="1:10" ht="20.100000000000001" customHeight="1">
      <c r="A19" s="382"/>
      <c r="B19" s="383"/>
      <c r="C19" s="383"/>
      <c r="D19" s="384"/>
      <c r="E19" s="77"/>
      <c r="F19" s="79"/>
      <c r="G19" s="391"/>
      <c r="H19" s="392"/>
      <c r="I19" s="402" t="str">
        <f t="shared" si="0"/>
        <v/>
      </c>
      <c r="J19" s="403"/>
    </row>
    <row r="20" spans="1:10" ht="20.100000000000001" customHeight="1">
      <c r="A20" s="382"/>
      <c r="B20" s="383"/>
      <c r="C20" s="383"/>
      <c r="D20" s="384"/>
      <c r="E20" s="77"/>
      <c r="F20" s="79"/>
      <c r="G20" s="391"/>
      <c r="H20" s="392"/>
      <c r="I20" s="402" t="str">
        <f t="shared" si="0"/>
        <v/>
      </c>
      <c r="J20" s="403"/>
    </row>
    <row r="21" spans="1:10" ht="20.100000000000001" customHeight="1">
      <c r="A21" s="382"/>
      <c r="B21" s="383"/>
      <c r="C21" s="383"/>
      <c r="D21" s="384"/>
      <c r="E21" s="77"/>
      <c r="F21" s="79"/>
      <c r="G21" s="391"/>
      <c r="H21" s="392"/>
      <c r="I21" s="402" t="str">
        <f t="shared" si="0"/>
        <v/>
      </c>
      <c r="J21" s="403"/>
    </row>
    <row r="22" spans="1:10" ht="20.100000000000001" customHeight="1">
      <c r="A22" s="382"/>
      <c r="B22" s="383"/>
      <c r="C22" s="383"/>
      <c r="D22" s="384"/>
      <c r="E22" s="77"/>
      <c r="F22" s="79"/>
      <c r="G22" s="391"/>
      <c r="H22" s="392"/>
      <c r="I22" s="402" t="str">
        <f t="shared" si="0"/>
        <v/>
      </c>
      <c r="J22" s="403"/>
    </row>
    <row r="23" spans="1:10" ht="20.100000000000001" customHeight="1">
      <c r="A23" s="382"/>
      <c r="B23" s="383"/>
      <c r="C23" s="383"/>
      <c r="D23" s="384"/>
      <c r="E23" s="77"/>
      <c r="F23" s="79"/>
      <c r="G23" s="391"/>
      <c r="H23" s="392"/>
      <c r="I23" s="402" t="str">
        <f t="shared" si="0"/>
        <v/>
      </c>
      <c r="J23" s="403"/>
    </row>
    <row r="24" spans="1:10" ht="20.100000000000001" customHeight="1">
      <c r="A24" s="382"/>
      <c r="B24" s="383"/>
      <c r="C24" s="383"/>
      <c r="D24" s="384"/>
      <c r="E24" s="77"/>
      <c r="F24" s="79"/>
      <c r="G24" s="391"/>
      <c r="H24" s="392"/>
      <c r="I24" s="402" t="str">
        <f t="shared" si="0"/>
        <v/>
      </c>
      <c r="J24" s="403"/>
    </row>
    <row r="25" spans="1:10" ht="20.100000000000001" customHeight="1">
      <c r="A25" s="382"/>
      <c r="B25" s="383"/>
      <c r="C25" s="383"/>
      <c r="D25" s="384"/>
      <c r="E25" s="77"/>
      <c r="F25" s="79"/>
      <c r="G25" s="391"/>
      <c r="H25" s="392"/>
      <c r="I25" s="402" t="str">
        <f t="shared" si="0"/>
        <v/>
      </c>
      <c r="J25" s="403"/>
    </row>
    <row r="26" spans="1:10" ht="20.100000000000001" customHeight="1">
      <c r="A26" s="382"/>
      <c r="B26" s="383"/>
      <c r="C26" s="383"/>
      <c r="D26" s="384"/>
      <c r="E26" s="77"/>
      <c r="F26" s="79"/>
      <c r="G26" s="391"/>
      <c r="H26" s="392"/>
      <c r="I26" s="402" t="str">
        <f t="shared" si="0"/>
        <v/>
      </c>
      <c r="J26" s="403"/>
    </row>
    <row r="27" spans="1:10" ht="20.100000000000001" customHeight="1">
      <c r="A27" s="382"/>
      <c r="B27" s="383"/>
      <c r="C27" s="383"/>
      <c r="D27" s="384"/>
      <c r="E27" s="77"/>
      <c r="F27" s="79"/>
      <c r="G27" s="391"/>
      <c r="H27" s="392"/>
      <c r="I27" s="402" t="str">
        <f t="shared" si="0"/>
        <v/>
      </c>
      <c r="J27" s="403"/>
    </row>
    <row r="28" spans="1:10" ht="20.100000000000001" customHeight="1" thickBot="1">
      <c r="A28" s="385"/>
      <c r="B28" s="386"/>
      <c r="C28" s="386"/>
      <c r="D28" s="387"/>
      <c r="E28" s="80"/>
      <c r="F28" s="81"/>
      <c r="G28" s="391"/>
      <c r="H28" s="392"/>
      <c r="I28" s="402" t="str">
        <f>IF(F28="","",IF(E28="非課税",F28,SUM(F28:G28)))</f>
        <v/>
      </c>
      <c r="J28" s="403"/>
    </row>
    <row r="29" spans="1:10" ht="20.100000000000001" customHeight="1" thickTop="1">
      <c r="A29" s="82"/>
      <c r="B29" s="408" t="s">
        <v>18</v>
      </c>
      <c r="C29" s="408"/>
      <c r="D29" s="408"/>
      <c r="E29" s="92">
        <v>0.1</v>
      </c>
      <c r="F29" s="93">
        <f>SUMIF($E$17:$E$28,E29,F$17:F$28)</f>
        <v>0</v>
      </c>
      <c r="G29" s="406">
        <f>SUMIF($E$17:$E$28,E29,G$17:G$28)</f>
        <v>0</v>
      </c>
      <c r="H29" s="407"/>
      <c r="I29" s="406">
        <f>IF(F29="","",SUMIF($E$17:$E$28,E29,I$17:J$28))</f>
        <v>0</v>
      </c>
      <c r="J29" s="407"/>
    </row>
    <row r="30" spans="1:10" ht="20.100000000000001" customHeight="1">
      <c r="A30" s="83"/>
      <c r="B30" s="409"/>
      <c r="C30" s="409"/>
      <c r="D30" s="409"/>
      <c r="E30" s="94">
        <v>0.08</v>
      </c>
      <c r="F30" s="95">
        <f>SUMIF($E$17:$E$28,$E30,F$17:F$28)</f>
        <v>0</v>
      </c>
      <c r="G30" s="402">
        <f>SUMIF($E$17:$E$28,$E30,G$17:G$28)</f>
        <v>0</v>
      </c>
      <c r="H30" s="403"/>
      <c r="I30" s="402">
        <f>SUMIF($E$17:$E$28,$E30,I$17:I$28)</f>
        <v>0</v>
      </c>
      <c r="J30" s="403"/>
    </row>
    <row r="31" spans="1:10" ht="20.100000000000001" customHeight="1" thickBot="1">
      <c r="A31" s="84"/>
      <c r="B31" s="410"/>
      <c r="C31" s="410"/>
      <c r="D31" s="410"/>
      <c r="E31" s="91" t="s">
        <v>86</v>
      </c>
      <c r="F31" s="96">
        <f>SUMIF($E$17:$E$28,$E31,F$17:F$28)</f>
        <v>0</v>
      </c>
      <c r="G31" s="421"/>
      <c r="H31" s="422"/>
      <c r="I31" s="402">
        <f>SUMIF($E$17:$E$28,$E31,I$17:I$28)</f>
        <v>0</v>
      </c>
      <c r="J31" s="403"/>
    </row>
    <row r="32" spans="1:10" ht="30.75" customHeight="1" thickBot="1">
      <c r="A32" s="416"/>
      <c r="B32" s="417"/>
      <c r="C32" s="417"/>
      <c r="D32" s="417"/>
      <c r="E32" s="418"/>
      <c r="F32" s="419" t="s">
        <v>87</v>
      </c>
      <c r="G32" s="420"/>
      <c r="H32" s="420"/>
      <c r="I32" s="411" t="str">
        <f>IF(SUM(I29:J31)&lt;=0,"",SUM(I29:J31))</f>
        <v/>
      </c>
      <c r="J32" s="412"/>
    </row>
    <row r="33" spans="1:10" ht="20.100000000000001" customHeight="1">
      <c r="A33" s="85"/>
      <c r="B33" s="413" t="s">
        <v>68</v>
      </c>
      <c r="C33" s="413"/>
      <c r="D33" s="413"/>
      <c r="E33" s="413"/>
      <c r="F33" s="260"/>
      <c r="G33" s="260"/>
      <c r="H33" s="260"/>
      <c r="I33" s="260"/>
      <c r="J33" s="86"/>
    </row>
    <row r="34" spans="1:10" ht="20.100000000000001" customHeight="1">
      <c r="A34" s="87"/>
      <c r="B34" s="414"/>
      <c r="C34" s="414"/>
      <c r="D34" s="414"/>
      <c r="E34" s="414"/>
      <c r="F34" s="414"/>
      <c r="G34" s="414"/>
      <c r="H34" s="414"/>
      <c r="I34" s="414"/>
      <c r="J34" s="86"/>
    </row>
    <row r="35" spans="1:10" ht="20.100000000000001" customHeight="1">
      <c r="A35" s="87"/>
      <c r="B35" s="415"/>
      <c r="C35" s="415"/>
      <c r="D35" s="415"/>
      <c r="E35" s="415"/>
      <c r="F35" s="415"/>
      <c r="G35" s="415"/>
      <c r="H35" s="415"/>
      <c r="I35" s="415"/>
      <c r="J35" s="86"/>
    </row>
    <row r="36" spans="1:10" ht="20.100000000000001" customHeight="1">
      <c r="A36" s="87"/>
      <c r="B36" s="415"/>
      <c r="C36" s="415"/>
      <c r="D36" s="415"/>
      <c r="E36" s="415"/>
      <c r="F36" s="415"/>
      <c r="G36" s="415"/>
      <c r="H36" s="415"/>
      <c r="I36" s="415"/>
      <c r="J36" s="86"/>
    </row>
    <row r="37" spans="1:10" ht="20.100000000000001" customHeight="1">
      <c r="A37" s="87"/>
      <c r="B37" s="404" t="s">
        <v>83</v>
      </c>
      <c r="C37" s="404"/>
      <c r="D37" s="404"/>
      <c r="E37" s="404"/>
      <c r="F37" s="404"/>
      <c r="G37" s="404"/>
      <c r="H37" s="404"/>
      <c r="I37" s="404"/>
      <c r="J37" s="86"/>
    </row>
    <row r="38" spans="1:10" ht="20.100000000000001" customHeight="1">
      <c r="A38" s="88"/>
      <c r="B38" s="405" t="s">
        <v>84</v>
      </c>
      <c r="C38" s="405"/>
      <c r="D38" s="405"/>
      <c r="E38" s="405"/>
      <c r="F38" s="405"/>
      <c r="G38" s="405"/>
      <c r="H38" s="405"/>
      <c r="I38" s="405"/>
      <c r="J38" s="89"/>
    </row>
    <row r="39" spans="1:10" ht="18" customHeight="1"/>
  </sheetData>
  <sheetProtection algorithmName="SHA-512" hashValue="6BdNiCmBxoOp8jlU4yEFie0n3ZFXaEjXLvZ/JzhK94pbGL3ekYZlmKzdT7ZSOYh5i3Nzx3rwI/eAi2SHyhqW6g==" saltValue="xIVdp0jgBeUx1Y6U4fStiw==" spinCount="100000" sheet="1" selectLockedCells="1"/>
  <mergeCells count="62">
    <mergeCell ref="B37:I37"/>
    <mergeCell ref="B38:I38"/>
    <mergeCell ref="I29:J29"/>
    <mergeCell ref="I30:J30"/>
    <mergeCell ref="I31:J31"/>
    <mergeCell ref="B29:D31"/>
    <mergeCell ref="I32:J32"/>
    <mergeCell ref="B33:I33"/>
    <mergeCell ref="B34:I34"/>
    <mergeCell ref="B35:I35"/>
    <mergeCell ref="B36:I36"/>
    <mergeCell ref="A32:E32"/>
    <mergeCell ref="F32:H32"/>
    <mergeCell ref="G31:H31"/>
    <mergeCell ref="G30:H30"/>
    <mergeCell ref="G29:H29"/>
    <mergeCell ref="I26:J26"/>
    <mergeCell ref="I27:J27"/>
    <mergeCell ref="I28:J28"/>
    <mergeCell ref="I23:J23"/>
    <mergeCell ref="I24:J24"/>
    <mergeCell ref="I25:J25"/>
    <mergeCell ref="I20:J20"/>
    <mergeCell ref="I21:J21"/>
    <mergeCell ref="I22:J22"/>
    <mergeCell ref="I17:J17"/>
    <mergeCell ref="I18:J18"/>
    <mergeCell ref="I19:J19"/>
    <mergeCell ref="I1:J1"/>
    <mergeCell ref="A11:J11"/>
    <mergeCell ref="B14:I14"/>
    <mergeCell ref="I16:J16"/>
    <mergeCell ref="A16:D16"/>
    <mergeCell ref="H7:J7"/>
    <mergeCell ref="H8:J8"/>
    <mergeCell ref="H9:I9"/>
    <mergeCell ref="C13:G13"/>
    <mergeCell ref="G28:H28"/>
    <mergeCell ref="G27:H27"/>
    <mergeCell ref="G26:H26"/>
    <mergeCell ref="G25:H25"/>
    <mergeCell ref="G24:H24"/>
    <mergeCell ref="G18:H18"/>
    <mergeCell ref="G17:H17"/>
    <mergeCell ref="G16:H16"/>
    <mergeCell ref="G23:H23"/>
    <mergeCell ref="G22:H22"/>
    <mergeCell ref="G21:H21"/>
    <mergeCell ref="G20:H20"/>
    <mergeCell ref="G19:H19"/>
    <mergeCell ref="A21:D21"/>
    <mergeCell ref="A20:D20"/>
    <mergeCell ref="A19:D19"/>
    <mergeCell ref="A18:D18"/>
    <mergeCell ref="A17:D17"/>
    <mergeCell ref="A27:D27"/>
    <mergeCell ref="A28:D28"/>
    <mergeCell ref="A22:D22"/>
    <mergeCell ref="A23:D23"/>
    <mergeCell ref="A24:D24"/>
    <mergeCell ref="A25:D25"/>
    <mergeCell ref="A26:D26"/>
  </mergeCells>
  <phoneticPr fontId="2"/>
  <conditionalFormatting sqref="C13:G13">
    <cfRule type="expression" dxfId="4" priority="1">
      <formula>$C$13=""</formula>
    </cfRule>
  </conditionalFormatting>
  <conditionalFormatting sqref="D5">
    <cfRule type="expression" dxfId="3" priority="4">
      <formula>$D$5=""</formula>
    </cfRule>
  </conditionalFormatting>
  <conditionalFormatting sqref="H9:I9">
    <cfRule type="expression" dxfId="2" priority="2">
      <formula>$H$9=""</formula>
    </cfRule>
  </conditionalFormatting>
  <conditionalFormatting sqref="H7:J8">
    <cfRule type="expression" dxfId="1" priority="3">
      <formula>$H$8=""</formula>
    </cfRule>
  </conditionalFormatting>
  <conditionalFormatting sqref="I1:J1">
    <cfRule type="expression" dxfId="0" priority="5">
      <formula>$I$1=""</formula>
    </cfRule>
  </conditionalFormatting>
  <dataValidations count="1">
    <dataValidation type="list" allowBlank="1" showInputMessage="1" showErrorMessage="1" sqref="E17:E28" xr:uid="{66F33345-E74B-4D94-93C0-984B3CE31D8C}">
      <formula1>$E$29:$E$31</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44730-0520-4C9F-BC5F-8B767C845FC7}">
  <sheetPr>
    <tabColor rgb="FFFFC000"/>
  </sheetPr>
  <dimension ref="A1"/>
  <sheetViews>
    <sheetView workbookViewId="0">
      <selection activeCell="D10" sqref="D10"/>
    </sheetView>
  </sheetViews>
  <sheetFormatPr defaultRowHeight="18.75"/>
  <sheetData/>
  <phoneticPr fontId="2"/>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076690-A615-4382-83E2-91A17A9B84D9}">
  <dimension ref="A1:I13"/>
  <sheetViews>
    <sheetView workbookViewId="0">
      <selection activeCell="E10" sqref="E10"/>
    </sheetView>
  </sheetViews>
  <sheetFormatPr defaultRowHeight="18.75"/>
  <cols>
    <col min="1" max="1" width="11" bestFit="1" customWidth="1"/>
    <col min="2" max="2" width="11.25" bestFit="1" customWidth="1"/>
    <col min="3" max="8" width="15.625" customWidth="1"/>
  </cols>
  <sheetData>
    <row r="1" spans="1:9">
      <c r="A1" t="s">
        <v>49</v>
      </c>
      <c r="B1" t="s">
        <v>51</v>
      </c>
      <c r="C1" t="s">
        <v>45</v>
      </c>
      <c r="D1" t="s">
        <v>46</v>
      </c>
      <c r="E1" t="s">
        <v>47</v>
      </c>
      <c r="F1" t="s">
        <v>48</v>
      </c>
      <c r="G1" t="s">
        <v>50</v>
      </c>
      <c r="H1" t="s">
        <v>40</v>
      </c>
      <c r="I1" t="s">
        <v>97</v>
      </c>
    </row>
    <row r="2" spans="1:9">
      <c r="A2" t="s">
        <v>44</v>
      </c>
      <c r="B2" s="6">
        <v>0.1</v>
      </c>
      <c r="C2" s="3" t="str">
        <f>請求書!F16</f>
        <v/>
      </c>
      <c r="D2" s="3"/>
      <c r="E2" s="3"/>
      <c r="F2" s="3" t="str">
        <f>テーブル2[[#This Row],[1頁]]</f>
        <v/>
      </c>
      <c r="G2" s="3" t="str">
        <f>請求書!M16</f>
        <v/>
      </c>
      <c r="H2" s="3" t="str">
        <f>請求書!Q16</f>
        <v/>
      </c>
      <c r="I2" s="3" t="str">
        <f>IF(請求書!Q16&gt;=0,"",1)</f>
        <v/>
      </c>
    </row>
    <row r="3" spans="1:9">
      <c r="A3" t="s">
        <v>39</v>
      </c>
      <c r="B3" s="6">
        <v>0.1</v>
      </c>
      <c r="C3" s="3">
        <f>請求書!X29</f>
        <v>0</v>
      </c>
      <c r="D3" s="3">
        <f>'契約外（内訳明細）2頁'!Q41</f>
        <v>0</v>
      </c>
      <c r="E3" s="3">
        <f>'契約外（内訳明細）3頁'!Q41</f>
        <v>0</v>
      </c>
      <c r="F3" s="3">
        <f>SUM(テーブル2[[#This Row],[1頁]:[3頁]])</f>
        <v>0</v>
      </c>
      <c r="G3" s="3">
        <f>ROUNDDOWN(テーブル2[[#This Row],[計]]*テーブル2[[#This Row],[消費区分]],0)</f>
        <v>0</v>
      </c>
      <c r="H3" s="3">
        <f>SUM(テーブル2[[#This Row],[計]:[消費税]])</f>
        <v>0</v>
      </c>
      <c r="I3" s="3" t="str">
        <f>IF(請求書!Q17&gt;=0,"",1)</f>
        <v/>
      </c>
    </row>
    <row r="4" spans="1:9">
      <c r="A4" t="s">
        <v>39</v>
      </c>
      <c r="B4" s="6">
        <v>0.08</v>
      </c>
      <c r="C4" s="3">
        <f>請求書!X30</f>
        <v>0</v>
      </c>
      <c r="D4" s="3">
        <f>'契約外（内訳明細）2頁'!Q42</f>
        <v>0</v>
      </c>
      <c r="E4" s="3">
        <f>'契約外（内訳明細）3頁'!Q42</f>
        <v>0</v>
      </c>
      <c r="F4" s="3">
        <f>SUM(テーブル2[[#This Row],[1頁]:[3頁]])</f>
        <v>0</v>
      </c>
      <c r="G4" s="3">
        <f>ROUNDDOWN(テーブル2[[#This Row],[計]]*テーブル2[[#This Row],[消費区分]],0)</f>
        <v>0</v>
      </c>
      <c r="H4" s="3">
        <f>SUM(テーブル2[[#This Row],[計]:[消費税]])</f>
        <v>0</v>
      </c>
      <c r="I4" s="3" t="str">
        <f>IF(請求書!Q18&gt;=0,"",1)</f>
        <v/>
      </c>
    </row>
    <row r="5" spans="1:9">
      <c r="A5" t="s">
        <v>39</v>
      </c>
      <c r="B5" s="1" t="s">
        <v>36</v>
      </c>
      <c r="C5" s="3">
        <f>請求書!X31</f>
        <v>0</v>
      </c>
      <c r="D5" s="3">
        <f>'契約外（内訳明細）2頁'!Q43</f>
        <v>0</v>
      </c>
      <c r="E5" s="3">
        <f>'契約外（内訳明細）3頁'!Q43</f>
        <v>0</v>
      </c>
      <c r="F5" s="3">
        <f>SUM(テーブル2[[#This Row],[1頁]:[3頁]])</f>
        <v>0</v>
      </c>
      <c r="G5" s="3"/>
      <c r="H5" s="3">
        <f>SUM(テーブル2[[#This Row],[計]:[消費税]])</f>
        <v>0</v>
      </c>
      <c r="I5" s="3" t="str">
        <f>IF(請求書!Q19&gt;=0,"",1)</f>
        <v/>
      </c>
    </row>
    <row r="6" spans="1:9" ht="19.5" thickBot="1">
      <c r="A6" s="2" t="s">
        <v>48</v>
      </c>
      <c r="B6" s="2"/>
      <c r="C6" s="5">
        <f>SUBTOTAL(109,C2:C5)</f>
        <v>0</v>
      </c>
      <c r="D6" s="5">
        <f>SUBTOTAL(109,D2:D5)</f>
        <v>0</v>
      </c>
      <c r="E6" s="5">
        <f>SUBTOTAL(109,E2:E5)</f>
        <v>0</v>
      </c>
      <c r="F6" s="5">
        <f>SUBTOTAL(109,F2:F4)</f>
        <v>0</v>
      </c>
      <c r="G6" s="5">
        <f>SUM(G2:G5)</f>
        <v>0</v>
      </c>
      <c r="H6" s="5">
        <f>SUM(H2:H5)</f>
        <v>0</v>
      </c>
      <c r="I6" s="3" t="str">
        <f>IF(請求書!T20&gt;=0,"",1)</f>
        <v/>
      </c>
    </row>
    <row r="7" spans="1:9" ht="20.25" thickTop="1" thickBot="1">
      <c r="B7" s="1"/>
      <c r="C7" s="7"/>
      <c r="D7" s="7"/>
      <c r="E7" s="7"/>
      <c r="F7" s="7"/>
      <c r="G7" s="7"/>
      <c r="H7" s="7"/>
      <c r="I7" s="3"/>
    </row>
    <row r="8" spans="1:9" ht="19.5" thickBot="1">
      <c r="A8" t="s">
        <v>26</v>
      </c>
      <c r="B8" s="4">
        <f>C8/D8</f>
        <v>-2.5000000000000001E-3</v>
      </c>
      <c r="C8">
        <v>-2.5</v>
      </c>
      <c r="D8" s="3">
        <v>1000</v>
      </c>
      <c r="F8" s="8"/>
    </row>
    <row r="9" spans="1:9">
      <c r="C9" s="3"/>
    </row>
    <row r="10" spans="1:9">
      <c r="A10" s="1" t="s">
        <v>52</v>
      </c>
      <c r="B10" s="1" t="s">
        <v>53</v>
      </c>
    </row>
    <row r="11" spans="1:9">
      <c r="A11" s="1">
        <v>1</v>
      </c>
      <c r="B11" t="s">
        <v>126</v>
      </c>
    </row>
    <row r="12" spans="1:9">
      <c r="A12" s="1">
        <v>2</v>
      </c>
      <c r="B12" t="s">
        <v>127</v>
      </c>
    </row>
    <row r="13" spans="1:9">
      <c r="A13" s="1">
        <v>3</v>
      </c>
      <c r="B13" t="s">
        <v>128</v>
      </c>
    </row>
  </sheetData>
  <phoneticPr fontId="2"/>
  <pageMargins left="0.7" right="0.7" top="0.75" bottom="0.75" header="0.3" footer="0.3"/>
  <pageSetup paperSize="9" orientation="portrait" verticalDpi="0"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J V B Q V u q 6 v m + m A A A A 9 g A A A B I A H A B D b 2 5 m a W c v U G F j a 2 F n Z S 5 4 b W w g o h g A K K A U A A A A A A A A A A A A A A A A A A A A A A A A A A A A h Y + x D o I w G I R f h X S n L S U m h v y U w c 1 I Q m J i X J t S o Q r F 0 G J 5 N w c f y V c Q o 6 i b 4 9 1 9 l 9 z d r z f I x r Y J L q q 3 u j M p i j B F g T K y K 7 W p U j S 4 Q 7 h E G Y d C y J O o V D D B x i a j 1 S m q n T s n h H j v s Y 9 x 1 1 e E U R q R f b 7 Z y l q 1 I t T G O m G k Q p 9 W + b + F O O x e Y z j D U c T w g s W Y A p l N y L X 5 A m z a + 0 x / T F g N j R t 6 x Y 8 i X B d A Z g n k / Y E / A F B L A w Q U A A I A C A A l U F B W 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J V B Q V i i K R 7 g O A A A A E Q A A A B M A H A B G b 3 J t d W x h c y 9 T Z W N 0 a W 9 u M S 5 t I K I Y A C i g F A A A A A A A A A A A A A A A A A A A A A A A A A A A A C t O T S 7 J z M 9 T C I b Q h t Y A U E s B A i 0 A F A A C A A g A J V B Q V u q 6 v m + m A A A A 9 g A A A B I A A A A A A A A A A A A A A A A A A A A A A E N v b m Z p Z y 9 Q Y W N r Y W d l L n h t b F B L A Q I t A B Q A A g A I A C V Q U F Y P y u m r p A A A A O k A A A A T A A A A A A A A A A A A A A A A A P I A A A B b Q 2 9 u d G V u d F 9 U e X B l c 1 0 u e G 1 s U E s B A i 0 A F A A C A A g A J V B Q V i i K R 7 g O A A A A E Q A A A B M A A A A A A A A A A A A A A A A A 4 w E A A E Z v c m 1 1 b G F z L 1 N l Y 3 R p b 2 4 x L m 1 Q S w U G A A A A A A M A A w D C A A A A P g 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I v u t 6 d 9 P 5 t J j T j B g O S D / 0 Q A A A A A A g A A A A A A A 2 Y A A M A A A A A Q A A A A F s Z s o d g W d 0 O b y O 4 D O w 7 q a g A A A A A E g A A A o A A A A B A A A A B I U d / B c R h X 8 M G 6 4 b F S f U 3 d U A A A A H Z V s y a i k b E s p M L W i a I z J G Q z m A 7 + 3 y b Z f P U l Y Y p Q s e z q n 4 9 9 Z Q r h B j w M 6 z W F P 0 J n 8 a J 5 M p C q x t R c Y W / C O X l t a T u 1 g I X I D Q X y B F Z r x v T W 0 J Q 7 F A A A A L N i / d f G X R 4 o 3 o C D D K c c O J W k J 9 Z 4 < / D a t a M a s h u p > 
</file>

<file path=customXml/itemProps1.xml><?xml version="1.0" encoding="utf-8"?>
<ds:datastoreItem xmlns:ds="http://schemas.openxmlformats.org/officeDocument/2006/customXml" ds:itemID="{A36B93C0-CD50-4BB0-B865-C44C6C6B65C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請求書</vt:lpstr>
      <vt:lpstr>契約外（内訳明細）2頁</vt:lpstr>
      <vt:lpstr>契約外（内訳明細）3頁</vt:lpstr>
      <vt:lpstr>承諾書</vt:lpstr>
      <vt:lpstr>自由ｼｰﾄ</vt:lpstr>
      <vt:lpstr>データ</vt:lpstr>
      <vt:lpstr>'契約外（内訳明細）2頁'!Print_Area</vt:lpstr>
      <vt:lpstr>'契約外（内訳明細）3頁'!Print_Area</vt:lpstr>
      <vt:lpstr>承諾書!Print_Area</vt:lpstr>
      <vt:lpstr>請求書!Print_Area</vt:lpstr>
      <vt:lpstr>'契約外（内訳明細）2頁'!Print_Titles</vt:lpstr>
      <vt:lpstr>'契約外（内訳明細）3頁'!Print_Titles</vt:lpstr>
      <vt:lpstr>請求書!Print_Titles</vt:lpstr>
      <vt:lpstr>印刷範囲</vt:lpstr>
      <vt:lpstr>契約順</vt:lpstr>
      <vt:lpstr>出来高</vt:lpstr>
      <vt:lpstr>入力順</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morita32</dc:creator>
  <cp:lastModifiedBy>morita32</cp:lastModifiedBy>
  <cp:lastPrinted>2023-09-20T05:15:42Z</cp:lastPrinted>
  <dcterms:created xsi:type="dcterms:W3CDTF">2023-02-06T05:39:49Z</dcterms:created>
  <dcterms:modified xsi:type="dcterms:W3CDTF">2025-03-27T01:28:22Z</dcterms:modified>
</cp:coreProperties>
</file>